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360" windowWidth="12300" windowHeight="7008"/>
  </bookViews>
  <sheets>
    <sheet name="REC_GRANTED_E+_2014_2015" sheetId="1" r:id="rId1"/>
  </sheets>
  <definedNames>
    <definedName name="_xlnm.Print_Area" localSheetId="0">'REC_GRANTED_E+_2014_2015'!$A$1:$W$47</definedName>
  </definedNames>
  <calcPr calcId="145621"/>
</workbook>
</file>

<file path=xl/calcChain.xml><?xml version="1.0" encoding="utf-8"?>
<calcChain xmlns="http://schemas.openxmlformats.org/spreadsheetml/2006/main">
  <c r="J39" i="1" l="1"/>
  <c r="C39" i="1"/>
  <c r="C40" i="1" s="1"/>
  <c r="M38" i="1"/>
  <c r="J38" i="1"/>
  <c r="K37" i="1"/>
  <c r="D37" i="1"/>
  <c r="J36" i="1"/>
  <c r="J35" i="1"/>
  <c r="L33" i="1"/>
  <c r="L37" i="1" s="1"/>
  <c r="M37" i="1" s="1"/>
  <c r="J33" i="1"/>
  <c r="J32" i="1"/>
  <c r="J31" i="1"/>
  <c r="M30" i="1"/>
  <c r="K30" i="1"/>
  <c r="F30" i="1"/>
  <c r="D19" i="1"/>
  <c r="D30" i="1" s="1"/>
  <c r="D16" i="1"/>
  <c r="D11" i="1"/>
</calcChain>
</file>

<file path=xl/sharedStrings.xml><?xml version="1.0" encoding="utf-8"?>
<sst xmlns="http://schemas.openxmlformats.org/spreadsheetml/2006/main" count="108" uniqueCount="94">
  <si>
    <t xml:space="preserve">Erasmus+ selection results and awarded projects on 1 July 2015 (actions managed by Agency for Mobility and EU programmes) </t>
  </si>
  <si>
    <t>CALL 2015</t>
  </si>
  <si>
    <t xml:space="preserve">CALL  2014 </t>
  </si>
  <si>
    <t>Field</t>
  </si>
  <si>
    <t>Action</t>
  </si>
  <si>
    <t>Projects</t>
  </si>
  <si>
    <t># Participating Organisations in Awarded Projects</t>
  </si>
  <si>
    <t>Activities</t>
  </si>
  <si>
    <t>Participants in awarded projects</t>
  </si>
  <si>
    <t>Budget Available (Delegation Agreement)</t>
  </si>
  <si>
    <t xml:space="preserve">Grant Awarded amount </t>
  </si>
  <si>
    <t># Submitted Projects</t>
  </si>
  <si>
    <r>
      <t>#Awarded Projects (</t>
    </r>
    <r>
      <rPr>
        <b/>
        <sz val="10"/>
        <color indexed="9"/>
        <rFont val="Arial"/>
        <family val="2"/>
        <charset val="238"/>
      </rPr>
      <t xml:space="preserve">Grant Awarded decision </t>
    </r>
    <r>
      <rPr>
        <sz val="10"/>
        <color indexed="9"/>
        <rFont val="Arial"/>
        <family val="2"/>
        <charset val="238"/>
      </rPr>
      <t xml:space="preserve"> as of 1 Jul 2015)</t>
    </r>
  </si>
  <si>
    <t>Sucess rate (Aw. projects/Submitted projects)</t>
  </si>
  <si>
    <t># Awarded Projects</t>
  </si>
  <si>
    <t>Success Rate</t>
  </si>
  <si>
    <t>Budget Available (after NA allocation)</t>
  </si>
  <si>
    <t>Grant Awarded Amount</t>
  </si>
  <si>
    <t>Commitment rate</t>
  </si>
  <si>
    <t>Activity</t>
  </si>
  <si>
    <t># Awarded Activities</t>
  </si>
  <si>
    <t>Grant Requested Amount in Awarded Activities</t>
  </si>
  <si>
    <t>Average funding per activity</t>
  </si>
  <si>
    <t>With special needs (out of total)</t>
  </si>
  <si>
    <t>With fewer opportunities (out of total)</t>
  </si>
  <si>
    <t>Average funding per participant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</si>
  <si>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</si>
  <si>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</si>
  <si>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</si>
  <si>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</si>
  <si>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</si>
  <si>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</si>
  <si>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</si>
  <si>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</si>
  <si>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</si>
  <si>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</si>
  <si>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</si>
  <si>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</si>
  <si>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</si>
  <si>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</si>
  <si>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</si>
  <si>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</si>
  <si>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</si>
  <si>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</si>
  <si>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</si>
  <si>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</si>
  <si>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Higher Education (HE)</t>
  </si>
  <si>
    <t>Higher education student and staff mobility (KA103)</t>
  </si>
  <si>
    <t>Staff mobility for teaching between Programme Countries</t>
  </si>
  <si>
    <t>Staff mobility for training between Programme Countries</t>
  </si>
  <si>
    <t>Student mobility for studies between Programme Countries</t>
  </si>
  <si>
    <t>Student mobility for traineeships between Programme Countries</t>
  </si>
  <si>
    <t>HE student and staff mobility between Programme and Partner Countries (KA107)</t>
  </si>
  <si>
    <t>-</t>
  </si>
  <si>
    <t>Total - KA1 Higher Education</t>
  </si>
  <si>
    <t>Vocational Education and Training (VET)</t>
  </si>
  <si>
    <t>VET learner and staff mobility (KA102)</t>
  </si>
  <si>
    <t>Staff training abroad</t>
  </si>
  <si>
    <t>Training/teaching assignments abroad</t>
  </si>
  <si>
    <t>VET learners traineeships in companies abroad</t>
  </si>
  <si>
    <t>VET learners traineeships in vocational institutes abroad</t>
  </si>
  <si>
    <t>Total - KA1 VET</t>
  </si>
  <si>
    <t>Total - KA1 Vocational Education and Training</t>
  </si>
  <si>
    <t>School Education (SCH)</t>
  </si>
  <si>
    <t>School education staff mobility (KA101)</t>
  </si>
  <si>
    <t>Total - KA1 School Education</t>
  </si>
  <si>
    <t>Adult Education (ADU)</t>
  </si>
  <si>
    <t>Adult education staff mobility (KA104)</t>
  </si>
  <si>
    <t>Total - KA1 Adult Education</t>
  </si>
  <si>
    <t>Youth (YTH)</t>
  </si>
  <si>
    <t>Youth mobility (KA105)</t>
  </si>
  <si>
    <t>European Voluntary Service - Partner Countries</t>
  </si>
  <si>
    <t>European Voluntary Service - Programme Countries</t>
  </si>
  <si>
    <t>Mobility of youth workers - Partner Countries</t>
  </si>
  <si>
    <t>Mobility of youth workers - Programme Countries</t>
  </si>
  <si>
    <t>Youth Exchanges - Partner Countries</t>
  </si>
  <si>
    <t>Youth Exchanges - Programme Countries</t>
  </si>
  <si>
    <t>Total - KA1 Youth</t>
  </si>
  <si>
    <t>TOTAL Key Action 1</t>
  </si>
  <si>
    <t>GRAND TOTAL</t>
  </si>
  <si>
    <t>Cooperation for innovation and the exchange of good practices</t>
  </si>
  <si>
    <t>Strategic Partnerships for adult education (KA204)</t>
  </si>
  <si>
    <t>Strategic Partnerships for higher education (KA203)</t>
  </si>
  <si>
    <t>Strategic Partnerships for school education (KA201)</t>
  </si>
  <si>
    <t>Strategic Partnerships for Schools Only (KA219)</t>
  </si>
  <si>
    <t>Strategic Partnerships for vocational education and training (KA202)</t>
  </si>
  <si>
    <t>Strategic Partnerships for youth (KA205)</t>
  </si>
  <si>
    <t>TOTAL Key Action 2</t>
  </si>
  <si>
    <t>Support for policy reform</t>
  </si>
  <si>
    <t>Dialogue between young people and policy makers (KA347)</t>
  </si>
  <si>
    <t>TOTAL  Key Action 3</t>
  </si>
  <si>
    <t>GRAND TOTAL (KA1+KA2+KA3)</t>
  </si>
  <si>
    <r>
      <t>633</t>
    </r>
    <r>
      <rPr>
        <sz val="10"/>
        <color indexed="9"/>
        <rFont val="Arial"/>
        <family val="2"/>
        <charset val="238"/>
      </rPr>
      <t xml:space="preserve"> </t>
    </r>
  </si>
  <si>
    <t xml:space="preserve">Currently not available data or not applicable for this 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</si>
</sst>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_(&quot;$&quot;* #,##0.00_);_(&quot;$&quot;* \(#,##0.00\);_(&quot;$&quot;* &quot;-&quot;??_);_(@_)"/>
    <numFmt numFmtId="169" formatCode="_-* #,##0.00\ [$€-1]_-;\-* #,##0.00\ [$€-1]_-;_-* &quot;-&quot;??\ [$€-1]_-;_-@_-"/>
    <numFmt numFmtId="170" formatCode="#,##0.00%"/>
    <numFmt numFmtId="171" formatCode="0.0%"/>
  </numFmts>
  <fonts count="3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12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rgb="FFFFFFFF"/>
        <bgColor rgb="FFFFFFFF"/>
      </patternFill>
    </fill>
    <fill>
      <patternFill patternType="gray125">
        <fgColor rgb="FFFFFFFF"/>
        <bgColor rgb="FFE4DFEC"/>
      </patternFill>
    </fill>
    <fill>
      <patternFill patternType="solid">
        <fgColor rgb="FF666699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808080"/>
        <bgColor indexed="64"/>
      </patternFill>
    </fill>
    <fill>
      <patternFill patternType="lightGray">
        <fgColor rgb="FFFFFFFF"/>
        <bgColor rgb="FFFFFFFF"/>
      </patternFill>
    </fill>
    <fill>
      <patternFill patternType="solid">
        <fgColor rgb="FFEEECE1"/>
        <bgColor indexed="64"/>
      </patternFill>
    </fill>
    <fill>
      <patternFill patternType="mediumGray">
        <fgColor rgb="FFEEECE1"/>
        <bgColor rgb="FF595959"/>
      </patternFill>
    </fill>
    <fill>
      <patternFill patternType="gray125">
        <fgColor rgb="FF000000"/>
        <bgColor rgb="FFFFFFFF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rgb="FFB2B2B2"/>
      </bottom>
      <diagonal/>
    </border>
    <border>
      <left/>
      <right style="thin">
        <color auto="1"/>
      </right>
      <top style="thin">
        <color rgb="FFB2B2B2"/>
      </top>
      <bottom style="thin">
        <color auto="1"/>
      </bottom>
      <diagonal/>
    </border>
    <border>
      <left/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right"/>
    </xf>
    <xf numFmtId="0" fontId="22" fillId="0" borderId="0" xfId="0" applyFont="1"/>
    <xf numFmtId="0" fontId="29" fillId="0" borderId="0" xfId="0" applyFont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49" fontId="19" fillId="36" borderId="14" xfId="0" applyNumberFormat="1" applyFont="1" applyFill="1" applyBorder="1" applyAlignment="1">
      <alignment horizontal="center" vertical="center" wrapText="1"/>
    </xf>
    <xf numFmtId="49" fontId="19" fillId="36" borderId="16" xfId="0" applyNumberFormat="1" applyFont="1" applyFill="1" applyBorder="1" applyAlignment="1">
      <alignment horizontal="center" vertical="center" wrapText="1"/>
    </xf>
    <xf numFmtId="49" fontId="19" fillId="36" borderId="17" xfId="0" applyNumberFormat="1" applyFont="1" applyFill="1" applyBorder="1" applyAlignment="1">
      <alignment horizontal="center" vertical="center" wrapText="1"/>
    </xf>
    <xf numFmtId="49" fontId="19" fillId="36" borderId="20" xfId="0" applyNumberFormat="1" applyFont="1" applyFill="1" applyBorder="1" applyAlignment="1">
      <alignment horizontal="center" vertical="center" wrapText="1"/>
    </xf>
    <xf numFmtId="49" fontId="19" fillId="36" borderId="21" xfId="0" applyNumberFormat="1" applyFont="1" applyFill="1" applyBorder="1" applyAlignment="1">
      <alignment horizontal="center" vertical="center" wrapText="1"/>
    </xf>
    <xf numFmtId="49" fontId="19" fillId="36" borderId="21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19" fillId="36" borderId="14" xfId="0" applyNumberFormat="1" applyFont="1" applyFill="1" applyBorder="1" applyAlignment="1">
      <alignment horizontal="right" vertical="center" wrapText="1"/>
    </xf>
    <xf numFmtId="49" fontId="19" fillId="36" borderId="16" xfId="0" applyNumberFormat="1" applyFont="1" applyFill="1" applyBorder="1" applyAlignment="1">
      <alignment horizontal="right" vertical="center" wrapText="1"/>
    </xf>
    <xf numFmtId="49" fontId="19" fillId="36" borderId="17" xfId="0" applyNumberFormat="1" applyFont="1" applyFill="1" applyBorder="1" applyAlignment="1">
      <alignment horizontal="right" vertical="center" wrapText="1"/>
    </xf>
    <xf numFmtId="49" fontId="19" fillId="36" borderId="24" xfId="0" applyNumberFormat="1" applyFont="1" applyFill="1" applyBorder="1" applyAlignment="1">
      <alignment horizontal="center" vertical="center" wrapText="1"/>
    </xf>
    <xf numFmtId="49" fontId="19" fillId="36" borderId="25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19" fillId="36" borderId="24" xfId="0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 vertical="center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23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24" xfId="0" applyNumberFormat="1" applyFont="1" applyFill="1" applyBorder="1" applyAlignment="1">
      <alignment horizontal="center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49" fontId="27" fillId="33" borderId="25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left" vertical="center" wrapText="1"/>
    </xf>
    <xf numFmtId="49" fontId="18" fillId="33" borderId="16" xfId="0" applyNumberFormat="1" applyFont="1" applyFill="1" applyBorder="1" applyAlignment="1">
      <alignment horizontal="left" vertical="center" wrapText="1"/>
    </xf>
    <xf numFmtId="49" fontId="18" fillId="33" borderId="17" xfId="0" applyNumberFormat="1" applyFont="1" applyFill="1" applyBorder="1" applyAlignment="1">
      <alignment horizontal="left" vertical="center" wrapText="1"/>
    </xf>
    <xf numFmtId="49" fontId="18" fillId="33" borderId="26" xfId="0" applyNumberFormat="1" applyFont="1" applyFill="1" applyBorder="1" applyAlignment="1">
      <alignment horizontal="left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49" fontId="18" fillId="33" borderId="17" xfId="0" applyNumberFormat="1" applyFont="1" applyFill="1" applyBorder="1" applyAlignment="1">
      <alignment horizontal="center" vertical="center" wrapText="1"/>
    </xf>
    <xf numFmtId="49" fontId="18" fillId="33" borderId="26" xfId="0" applyNumberFormat="1" applyFont="1" applyFill="1" applyBorder="1" applyAlignment="1">
      <alignment horizontal="center" vertical="center" wrapText="1"/>
    </xf>
    <xf numFmtId="169" fontId="18" fillId="33" borderId="23" xfId="17" applyNumberFormat="1" applyFont="1" applyFill="1" applyBorder="1" applyAlignment="1">
      <alignment horizontal="center" vertical="center" wrapText="1"/>
    </xf>
    <xf numFmtId="169" fontId="18" fillId="33" borderId="27" xfId="17" applyNumberFormat="1" applyFont="1" applyFill="1" applyBorder="1" applyAlignment="1">
      <alignment horizontal="center" vertical="center" wrapText="1"/>
    </xf>
    <xf numFmtId="169" fontId="18" fillId="33" borderId="28" xfId="17" applyNumberFormat="1" applyFont="1" applyFill="1" applyBorder="1" applyAlignment="1">
      <alignment horizontal="center" vertical="center" wrapText="1"/>
    </xf>
    <xf numFmtId="169" fontId="18" fillId="33" borderId="29" xfId="17" applyNumberFormat="1" applyFont="1" applyFill="1" applyBorder="1" applyAlignment="1">
      <alignment horizontal="center" vertical="center" wrapText="1"/>
    </xf>
    <xf numFmtId="169" fontId="18" fillId="33" borderId="30" xfId="17" applyNumberFormat="1" applyFont="1" applyFill="1" applyBorder="1" applyAlignment="1">
      <alignment horizontal="center" vertical="center" wrapText="1"/>
    </xf>
    <xf numFmtId="169" fontId="18" fillId="33" borderId="31" xfId="17" applyNumberFormat="1" applyFont="1" applyFill="1" applyBorder="1" applyAlignment="1">
      <alignment horizontal="center" vertical="center" wrapText="1"/>
    </xf>
    <xf numFmtId="169" fontId="18" fillId="33" borderId="32" xfId="17" applyNumberFormat="1" applyFont="1" applyFill="1" applyBorder="1" applyAlignment="1">
      <alignment horizontal="center" vertical="center" wrapText="1"/>
    </xf>
    <xf numFmtId="0" fontId="18" fillId="33" borderId="18" xfId="0" applyNumberFormat="1" applyFont="1" applyFill="1" applyBorder="1" applyAlignment="1">
      <alignment horizontal="center" vertical="center" wrapText="1"/>
    </xf>
    <xf numFmtId="0" fontId="18" fillId="33" borderId="19" xfId="0" applyNumberFormat="1" applyFont="1" applyFill="1" applyBorder="1" applyAlignment="1">
      <alignment horizontal="center" vertical="center" wrapText="1"/>
    </xf>
    <xf numFmtId="0" fontId="18" fillId="33" borderId="33" xfId="0" applyNumberFormat="1" applyFont="1" applyFill="1" applyBorder="1" applyAlignment="1">
      <alignment horizontal="center" vertical="center" wrapText="1"/>
    </xf>
    <xf numFmtId="0" fontId="18" fillId="33" borderId="16" xfId="0" applyNumberFormat="1" applyFont="1" applyFill="1" applyBorder="1" applyAlignment="1">
      <alignment horizontal="center" vertical="center" wrapText="1"/>
    </xf>
    <xf numFmtId="0" fontId="18" fillId="33" borderId="17" xfId="0" applyNumberFormat="1" applyFont="1" applyFill="1" applyBorder="1" applyAlignment="1">
      <alignment horizontal="center" vertical="center" wrapText="1"/>
    </xf>
    <xf numFmtId="0" fontId="18" fillId="33" borderId="26" xfId="0" applyNumberFormat="1" applyFont="1" applyFill="1" applyBorder="1" applyAlignment="1">
      <alignment horizontal="center" vertical="center" wrapText="1"/>
    </xf>
    <xf numFmtId="9" fontId="18" fillId="33" borderId="14" xfId="0" applyNumberFormat="1" applyFont="1" applyFill="1" applyBorder="1" applyAlignment="1">
      <alignment horizontal="center" vertical="center" wrapText="1"/>
    </xf>
    <xf numFmtId="9" fontId="18" fillId="33" borderId="16" xfId="0" applyNumberFormat="1" applyFont="1" applyFill="1" applyBorder="1" applyAlignment="1">
      <alignment horizontal="center" vertical="center" wrapText="1"/>
    </xf>
    <xf numFmtId="9" fontId="18" fillId="33" borderId="17" xfId="0" applyNumberFormat="1" applyFont="1" applyFill="1" applyBorder="1" applyAlignment="1">
      <alignment horizontal="center" vertical="center" wrapText="1"/>
    </xf>
    <xf numFmtId="9" fontId="18" fillId="33" borderId="26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right" vertical="center" wrapText="1"/>
    </xf>
    <xf numFmtId="0" fontId="18" fillId="33" borderId="34" xfId="0" applyFont="1" applyFill="1" applyBorder="1" applyAlignment="1">
      <alignment horizontal="right" vertical="center" wrapText="1"/>
    </xf>
    <xf numFmtId="0" fontId="18" fillId="33" borderId="35" xfId="0" applyFont="1" applyFill="1" applyBorder="1" applyAlignment="1">
      <alignment horizontal="right" vertical="center" wrapText="1"/>
    </xf>
    <xf numFmtId="0" fontId="18" fillId="33" borderId="36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7" xfId="0" applyFont="1" applyFill="1" applyBorder="1" applyAlignment="1">
      <alignment horizontal="right" vertical="center" wrapText="1"/>
    </xf>
    <xf numFmtId="0" fontId="18" fillId="33" borderId="26" xfId="0" applyFont="1" applyFill="1" applyBorder="1" applyAlignment="1">
      <alignment horizontal="right" vertical="center" wrapText="1"/>
    </xf>
    <xf numFmtId="170" fontId="18" fillId="33" borderId="14" xfId="0" applyNumberFormat="1" applyFont="1" applyFill="1" applyBorder="1" applyAlignment="1">
      <alignment horizontal="right" vertical="center" wrapText="1"/>
    </xf>
    <xf numFmtId="170" fontId="18" fillId="33" borderId="16" xfId="0" applyNumberFormat="1" applyFont="1" applyFill="1" applyBorder="1" applyAlignment="1">
      <alignment horizontal="right" vertical="center" wrapText="1"/>
    </xf>
    <xf numFmtId="170" fontId="18" fillId="33" borderId="17" xfId="0" applyNumberFormat="1" applyFont="1" applyFill="1" applyBorder="1" applyAlignment="1">
      <alignment horizontal="right" vertical="center" wrapText="1"/>
    </xf>
    <xf numFmtId="170" fontId="18" fillId="33" borderId="26" xfId="0" applyNumberFormat="1" applyFont="1" applyFill="1" applyBorder="1" applyAlignment="1">
      <alignment horizontal="right" vertical="center" wrapText="1"/>
    </xf>
    <xf numFmtId="169" fontId="18" fillId="33" borderId="16" xfId="0" applyNumberFormat="1" applyFont="1" applyFill="1" applyBorder="1" applyAlignment="1">
      <alignment horizontal="center" vertical="center" wrapText="1"/>
    </xf>
    <xf numFmtId="169" fontId="18" fillId="33" borderId="17" xfId="0" applyNumberFormat="1" applyFont="1" applyFill="1" applyBorder="1" applyAlignment="1">
      <alignment horizontal="center" vertical="center" wrapText="1"/>
    </xf>
    <xf numFmtId="169" fontId="18" fillId="33" borderId="26" xfId="0" applyNumberFormat="1" applyFont="1" applyFill="1" applyBorder="1" applyAlignment="1">
      <alignment horizontal="center" vertical="center" wrapText="1"/>
    </xf>
    <xf numFmtId="169" fontId="18" fillId="33" borderId="30" xfId="17" applyNumberFormat="1" applyFont="1" applyFill="1" applyBorder="1" applyAlignment="1">
      <alignment horizontal="right" vertical="center" wrapText="1"/>
    </xf>
    <xf numFmtId="169" fontId="18" fillId="33" borderId="31" xfId="17" applyNumberFormat="1" applyFont="1" applyFill="1" applyBorder="1" applyAlignment="1">
      <alignment horizontal="right" vertical="center" wrapText="1"/>
    </xf>
    <xf numFmtId="169" fontId="18" fillId="33" borderId="32" xfId="17" applyNumberFormat="1" applyFont="1" applyFill="1" applyBorder="1" applyAlignment="1">
      <alignment horizontal="right" vertical="center" wrapText="1"/>
    </xf>
    <xf numFmtId="171" fontId="18" fillId="33" borderId="30" xfId="17" applyNumberFormat="1" applyFont="1" applyFill="1" applyBorder="1" applyAlignment="1">
      <alignment horizontal="center" vertical="center" wrapText="1"/>
    </xf>
    <xf numFmtId="171" fontId="18" fillId="33" borderId="31" xfId="17" applyNumberFormat="1" applyFont="1" applyFill="1" applyBorder="1" applyAlignment="1">
      <alignment horizontal="center" vertical="center" wrapText="1"/>
    </xf>
    <xf numFmtId="171" fontId="18" fillId="33" borderId="32" xfId="17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right" vertical="center" wrapText="1"/>
    </xf>
    <xf numFmtId="169" fontId="18" fillId="33" borderId="14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169" fontId="18" fillId="33" borderId="25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9" fontId="18" fillId="33" borderId="21" xfId="17" applyNumberFormat="1" applyFont="1" applyFill="1" applyBorder="1" applyAlignment="1">
      <alignment horizontal="center" vertical="center" wrapText="1"/>
    </xf>
    <xf numFmtId="0" fontId="18" fillId="33" borderId="24" xfId="17" applyNumberFormat="1" applyFont="1" applyFill="1" applyBorder="1" applyAlignment="1">
      <alignment horizontal="center" vertical="center" wrapText="1"/>
    </xf>
    <xf numFmtId="49" fontId="18" fillId="33" borderId="14" xfId="17" applyNumberFormat="1" applyFont="1" applyFill="1" applyBorder="1" applyAlignment="1">
      <alignment horizontal="center" vertical="center" wrapText="1"/>
    </xf>
    <xf numFmtId="9" fontId="18" fillId="33" borderId="14" xfId="17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169" fontId="19" fillId="36" borderId="23" xfId="0" applyNumberFormat="1" applyFont="1" applyFill="1" applyBorder="1" applyAlignment="1">
      <alignment horizontal="right" vertical="center" wrapText="1"/>
    </xf>
    <xf numFmtId="169" fontId="19" fillId="36" borderId="21" xfId="0" applyNumberFormat="1" applyFont="1" applyFill="1" applyBorder="1" applyAlignment="1">
      <alignment horizontal="right" vertical="center" wrapText="1"/>
    </xf>
    <xf numFmtId="0" fontId="19" fillId="36" borderId="24" xfId="0" applyNumberFormat="1" applyFont="1" applyFill="1" applyBorder="1" applyAlignment="1">
      <alignment horizontal="center" vertical="center" wrapText="1"/>
    </xf>
    <xf numFmtId="0" fontId="19" fillId="36" borderId="14" xfId="0" applyNumberFormat="1" applyFont="1" applyFill="1" applyBorder="1" applyAlignment="1">
      <alignment horizontal="center" vertical="center" wrapText="1"/>
    </xf>
    <xf numFmtId="10" fontId="19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23" xfId="0" applyFont="1" applyFill="1" applyBorder="1" applyAlignment="1">
      <alignment horizontal="right" vertical="center" wrapText="1"/>
    </xf>
    <xf numFmtId="0" fontId="19" fillId="36" borderId="14" xfId="0" applyFont="1" applyFill="1" applyBorder="1" applyAlignment="1">
      <alignment horizontal="right" vertical="center" wrapText="1"/>
    </xf>
    <xf numFmtId="170" fontId="19" fillId="36" borderId="14" xfId="0" applyNumberFormat="1" applyFont="1" applyFill="1" applyBorder="1" applyAlignment="1">
      <alignment horizontal="right" vertical="center" wrapText="1"/>
    </xf>
    <xf numFmtId="169" fontId="19" fillId="36" borderId="14" xfId="0" applyNumberFormat="1" applyFont="1" applyFill="1" applyBorder="1" applyAlignment="1">
      <alignment horizontal="right" vertical="center" wrapText="1"/>
    </xf>
    <xf numFmtId="171" fontId="19" fillId="36" borderId="14" xfId="2" applyNumberFormat="1" applyFont="1" applyFill="1" applyBorder="1" applyAlignment="1">
      <alignment horizontal="center" vertical="center" wrapText="1"/>
    </xf>
    <xf numFmtId="49" fontId="26" fillId="36" borderId="14" xfId="0" applyNumberFormat="1" applyFont="1" applyFill="1" applyBorder="1" applyAlignment="1">
      <alignment horizontal="right" vertical="center" wrapText="1"/>
    </xf>
    <xf numFmtId="169" fontId="19" fillId="36" borderId="25" xfId="0" applyNumberFormat="1" applyFont="1" applyFill="1" applyBorder="1" applyAlignment="1">
      <alignment horizontal="right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10" fontId="18" fillId="33" borderId="14" xfId="0" applyNumberFormat="1" applyFont="1" applyFill="1" applyBorder="1" applyAlignment="1">
      <alignment horizontal="center" vertical="center" wrapText="1"/>
    </xf>
    <xf numFmtId="10" fontId="18" fillId="33" borderId="16" xfId="0" applyNumberFormat="1" applyFont="1" applyFill="1" applyBorder="1" applyAlignment="1">
      <alignment horizontal="center" vertical="center" wrapText="1"/>
    </xf>
    <xf numFmtId="10" fontId="18" fillId="33" borderId="17" xfId="0" applyNumberFormat="1" applyFont="1" applyFill="1" applyBorder="1" applyAlignment="1">
      <alignment horizontal="center" vertical="center" wrapText="1"/>
    </xf>
    <xf numFmtId="10" fontId="18" fillId="33" borderId="26" xfId="0" applyNumberFormat="1" applyFont="1" applyFill="1" applyBorder="1" applyAlignment="1">
      <alignment horizontal="center" vertical="center" wrapText="1"/>
    </xf>
    <xf numFmtId="169" fontId="18" fillId="33" borderId="16" xfId="0" applyNumberFormat="1" applyFont="1" applyFill="1" applyBorder="1" applyAlignment="1">
      <alignment horizontal="right" vertical="center" wrapText="1"/>
    </xf>
    <xf numFmtId="169" fontId="18" fillId="33" borderId="17" xfId="0" applyNumberFormat="1" applyFont="1" applyFill="1" applyBorder="1" applyAlignment="1">
      <alignment horizontal="right" vertical="center" wrapText="1"/>
    </xf>
    <xf numFmtId="169" fontId="18" fillId="33" borderId="26" xfId="0" applyNumberFormat="1" applyFont="1" applyFill="1" applyBorder="1" applyAlignment="1">
      <alignment horizontal="right" vertical="center" wrapText="1"/>
    </xf>
    <xf numFmtId="9" fontId="18" fillId="33" borderId="14" xfId="2" applyFont="1" applyFill="1" applyBorder="1" applyAlignment="1">
      <alignment horizontal="center" vertical="center" wrapText="1"/>
    </xf>
    <xf numFmtId="9" fontId="18" fillId="33" borderId="16" xfId="2" applyFont="1" applyFill="1" applyBorder="1" applyAlignment="1">
      <alignment horizontal="center" vertical="center" wrapText="1"/>
    </xf>
    <xf numFmtId="9" fontId="18" fillId="33" borderId="17" xfId="2" applyFont="1" applyFill="1" applyBorder="1" applyAlignment="1">
      <alignment horizontal="center" vertical="center" wrapText="1"/>
    </xf>
    <xf numFmtId="9" fontId="18" fillId="33" borderId="26" xfId="2" applyFont="1" applyFill="1" applyBorder="1" applyAlignment="1">
      <alignment horizontal="center" vertical="center" wrapText="1"/>
    </xf>
    <xf numFmtId="10" fontId="19" fillId="36" borderId="14" xfId="0" applyNumberFormat="1" applyFont="1" applyFill="1" applyBorder="1" applyAlignment="1">
      <alignment horizontal="center" vertical="center" wrapText="1"/>
    </xf>
    <xf numFmtId="9" fontId="19" fillId="36" borderId="14" xfId="2" applyFont="1" applyFill="1" applyBorder="1" applyAlignment="1">
      <alignment horizontal="center" vertical="center" wrapText="1"/>
    </xf>
    <xf numFmtId="171" fontId="18" fillId="33" borderId="16" xfId="2" applyNumberFormat="1" applyFont="1" applyFill="1" applyBorder="1" applyAlignment="1">
      <alignment horizontal="center" vertical="center" wrapText="1"/>
    </xf>
    <xf numFmtId="171" fontId="18" fillId="33" borderId="17" xfId="2" applyNumberFormat="1" applyFont="1" applyFill="1" applyBorder="1" applyAlignment="1">
      <alignment horizontal="center" vertical="center" wrapText="1"/>
    </xf>
    <xf numFmtId="169" fontId="19" fillId="36" borderId="23" xfId="1" applyNumberFormat="1" applyFont="1" applyFill="1" applyBorder="1" applyAlignment="1">
      <alignment horizontal="right" vertical="center" wrapText="1"/>
    </xf>
    <xf numFmtId="169" fontId="19" fillId="36" borderId="21" xfId="1" applyNumberFormat="1" applyFont="1" applyFill="1" applyBorder="1" applyAlignment="1">
      <alignment horizontal="right" vertical="center" wrapText="1"/>
    </xf>
    <xf numFmtId="0" fontId="18" fillId="37" borderId="25" xfId="0" applyFont="1" applyFill="1" applyBorder="1" applyAlignment="1">
      <alignment horizontal="right" vertical="center" wrapText="1"/>
    </xf>
    <xf numFmtId="49" fontId="25" fillId="33" borderId="14" xfId="0" applyNumberFormat="1" applyFont="1" applyFill="1" applyBorder="1" applyAlignment="1">
      <alignment horizontal="right" vertical="center" wrapText="1"/>
    </xf>
    <xf numFmtId="49" fontId="19" fillId="38" borderId="24" xfId="0" applyNumberFormat="1" applyFont="1" applyFill="1" applyBorder="1" applyAlignment="1">
      <alignment horizontal="center" vertical="center" wrapText="1"/>
    </xf>
    <xf numFmtId="49" fontId="19" fillId="38" borderId="23" xfId="0" applyNumberFormat="1" applyFont="1" applyFill="1" applyBorder="1" applyAlignment="1">
      <alignment horizontal="center" vertical="center" wrapText="1"/>
    </xf>
    <xf numFmtId="169" fontId="19" fillId="38" borderId="23" xfId="0" applyNumberFormat="1" applyFont="1" applyFill="1" applyBorder="1" applyAlignment="1">
      <alignment horizontal="right" vertical="center" wrapText="1"/>
    </xf>
    <xf numFmtId="169" fontId="19" fillId="38" borderId="21" xfId="0" applyNumberFormat="1" applyFont="1" applyFill="1" applyBorder="1" applyAlignment="1">
      <alignment horizontal="right" vertical="center" wrapText="1"/>
    </xf>
    <xf numFmtId="0" fontId="19" fillId="38" borderId="24" xfId="0" applyNumberFormat="1" applyFont="1" applyFill="1" applyBorder="1" applyAlignment="1">
      <alignment horizontal="center" vertical="center" wrapText="1"/>
    </xf>
    <xf numFmtId="0" fontId="19" fillId="38" borderId="14" xfId="0" applyNumberFormat="1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right" vertical="center" wrapText="1"/>
    </xf>
    <xf numFmtId="0" fontId="19" fillId="38" borderId="14" xfId="0" applyFont="1" applyFill="1" applyBorder="1" applyAlignment="1">
      <alignment horizontal="right" vertical="center" wrapText="1"/>
    </xf>
    <xf numFmtId="170" fontId="19" fillId="38" borderId="14" xfId="0" applyNumberFormat="1" applyFont="1" applyFill="1" applyBorder="1" applyAlignment="1">
      <alignment horizontal="right" vertical="center" wrapText="1"/>
    </xf>
    <xf numFmtId="169" fontId="19" fillId="38" borderId="14" xfId="0" applyNumberFormat="1" applyFont="1" applyFill="1" applyBorder="1" applyAlignment="1">
      <alignment horizontal="right" vertical="center" wrapText="1"/>
    </xf>
    <xf numFmtId="10" fontId="19" fillId="38" borderId="14" xfId="2" applyNumberFormat="1" applyFont="1" applyFill="1" applyBorder="1" applyAlignment="1">
      <alignment horizontal="center" vertical="center" wrapText="1"/>
    </xf>
    <xf numFmtId="49" fontId="19" fillId="38" borderId="16" xfId="0" applyNumberFormat="1" applyFont="1" applyFill="1" applyBorder="1" applyAlignment="1">
      <alignment horizontal="right" vertical="center" wrapText="1"/>
    </xf>
    <xf numFmtId="0" fontId="19" fillId="38" borderId="16" xfId="0" applyFont="1" applyFill="1" applyBorder="1" applyAlignment="1">
      <alignment horizontal="right" vertical="center" wrapText="1"/>
    </xf>
    <xf numFmtId="169" fontId="19" fillId="38" borderId="16" xfId="0" applyNumberFormat="1" applyFont="1" applyFill="1" applyBorder="1" applyAlignment="1">
      <alignment horizontal="right" vertical="center" wrapText="1"/>
    </xf>
    <xf numFmtId="169" fontId="19" fillId="38" borderId="37" xfId="0" applyNumberFormat="1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horizontal="right" vertical="center" wrapText="1"/>
    </xf>
    <xf numFmtId="0" fontId="18" fillId="33" borderId="24" xfId="0" applyFont="1" applyFill="1" applyBorder="1" applyAlignment="1">
      <alignment horizontal="right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38" xfId="0" applyFont="1" applyFill="1" applyBorder="1" applyAlignment="1">
      <alignment horizontal="center" vertical="center" wrapText="1"/>
    </xf>
    <xf numFmtId="0" fontId="18" fillId="37" borderId="39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 vertical="center" wrapText="1"/>
    </xf>
    <xf numFmtId="0" fontId="18" fillId="37" borderId="41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42" xfId="0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right" vertical="center" wrapText="1"/>
    </xf>
    <xf numFmtId="169" fontId="18" fillId="40" borderId="14" xfId="0" applyNumberFormat="1" applyFont="1" applyFill="1" applyBorder="1" applyAlignment="1">
      <alignment horizontal="right" vertical="center" wrapText="1"/>
    </xf>
    <xf numFmtId="0" fontId="18" fillId="41" borderId="23" xfId="0" applyFont="1" applyFill="1" applyBorder="1" applyAlignment="1">
      <alignment horizontal="right" vertical="center" wrapText="1"/>
    </xf>
    <xf numFmtId="0" fontId="18" fillId="41" borderId="14" xfId="0" applyNumberFormat="1" applyFont="1" applyFill="1" applyBorder="1" applyAlignment="1">
      <alignment horizontal="right" vertical="center" wrapText="1"/>
    </xf>
    <xf numFmtId="170" fontId="18" fillId="41" borderId="14" xfId="0" applyNumberFormat="1" applyFont="1" applyFill="1" applyBorder="1" applyAlignment="1">
      <alignment horizontal="right" vertical="center" wrapText="1"/>
    </xf>
    <xf numFmtId="169" fontId="18" fillId="41" borderId="14" xfId="0" applyNumberFormat="1" applyFont="1" applyFill="1" applyBorder="1" applyAlignment="1">
      <alignment horizontal="right" vertical="center" wrapText="1"/>
    </xf>
    <xf numFmtId="9" fontId="18" fillId="41" borderId="14" xfId="2" applyFont="1" applyFill="1" applyBorder="1" applyAlignment="1">
      <alignment horizontal="center" vertical="center" wrapText="1"/>
    </xf>
    <xf numFmtId="0" fontId="18" fillId="41" borderId="24" xfId="0" applyFont="1" applyFill="1" applyBorder="1" applyAlignment="1">
      <alignment horizontal="right" vertical="center" wrapText="1"/>
    </xf>
    <xf numFmtId="169" fontId="19" fillId="38" borderId="23" xfId="0" applyNumberFormat="1" applyFont="1" applyFill="1" applyBorder="1" applyAlignment="1">
      <alignment horizontal="center" vertical="center" wrapText="1"/>
    </xf>
    <xf numFmtId="169" fontId="19" fillId="38" borderId="21" xfId="0" applyNumberFormat="1" applyFont="1" applyFill="1" applyBorder="1" applyAlignment="1">
      <alignment horizontal="center" vertical="center" wrapText="1"/>
    </xf>
    <xf numFmtId="0" fontId="19" fillId="38" borderId="24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10" fontId="19" fillId="38" borderId="14" xfId="0" applyNumberFormat="1" applyFont="1" applyFill="1" applyBorder="1" applyAlignment="1">
      <alignment horizontal="center" vertical="center" wrapText="1"/>
    </xf>
    <xf numFmtId="0" fontId="19" fillId="38" borderId="14" xfId="0" applyNumberFormat="1" applyFont="1" applyFill="1" applyBorder="1" applyAlignment="1">
      <alignment horizontal="right" vertical="center" wrapText="1"/>
    </xf>
    <xf numFmtId="0" fontId="19" fillId="38" borderId="24" xfId="0" applyNumberFormat="1" applyFont="1" applyFill="1" applyBorder="1" applyAlignment="1">
      <alignment horizontal="right" vertical="center" wrapText="1"/>
    </xf>
    <xf numFmtId="169" fontId="18" fillId="33" borderId="23" xfId="17" applyNumberFormat="1" applyFont="1" applyFill="1" applyBorder="1" applyAlignment="1">
      <alignment horizontal="right" vertical="center" wrapText="1"/>
    </xf>
    <xf numFmtId="169" fontId="18" fillId="33" borderId="21" xfId="17" applyNumberFormat="1" applyFont="1" applyFill="1" applyBorder="1" applyAlignment="1">
      <alignment horizontal="right" vertical="center" wrapText="1"/>
    </xf>
    <xf numFmtId="9" fontId="18" fillId="33" borderId="14" xfId="2" applyFont="1" applyFill="1" applyBorder="1" applyAlignment="1">
      <alignment horizontal="right" vertical="center" wrapText="1"/>
    </xf>
    <xf numFmtId="169" fontId="18" fillId="33" borderId="14" xfId="2" applyNumberFormat="1" applyFont="1" applyFill="1" applyBorder="1" applyAlignment="1">
      <alignment horizontal="right" vertical="center" wrapText="1"/>
    </xf>
    <xf numFmtId="10" fontId="18" fillId="33" borderId="14" xfId="2" applyNumberFormat="1" applyFont="1" applyFill="1" applyBorder="1" applyAlignment="1">
      <alignment horizontal="center" vertical="center" wrapText="1"/>
    </xf>
    <xf numFmtId="9" fontId="19" fillId="38" borderId="14" xfId="0" applyNumberFormat="1" applyFont="1" applyFill="1" applyBorder="1" applyAlignment="1">
      <alignment horizontal="center" vertical="center" wrapText="1"/>
    </xf>
    <xf numFmtId="9" fontId="19" fillId="38" borderId="14" xfId="2" applyFont="1" applyFill="1" applyBorder="1" applyAlignment="1">
      <alignment horizontal="right" vertical="center" wrapText="1"/>
    </xf>
    <xf numFmtId="9" fontId="19" fillId="38" borderId="14" xfId="2" applyFont="1" applyFill="1" applyBorder="1" applyAlignment="1">
      <alignment horizontal="center" vertical="center" wrapText="1"/>
    </xf>
    <xf numFmtId="49" fontId="23" fillId="36" borderId="24" xfId="0" applyNumberFormat="1" applyFont="1" applyFill="1" applyBorder="1" applyAlignment="1">
      <alignment horizontal="center" vertical="center" wrapText="1"/>
    </xf>
    <xf numFmtId="49" fontId="23" fillId="36" borderId="23" xfId="0" applyNumberFormat="1" applyFont="1" applyFill="1" applyBorder="1" applyAlignment="1">
      <alignment horizontal="center" vertical="center" wrapText="1"/>
    </xf>
    <xf numFmtId="169" fontId="23" fillId="36" borderId="43" xfId="1" applyNumberFormat="1" applyFont="1" applyFill="1" applyBorder="1" applyAlignment="1">
      <alignment horizontal="center" vertical="center" wrapText="1"/>
    </xf>
    <xf numFmtId="169" fontId="23" fillId="36" borderId="44" xfId="1" applyNumberFormat="1" applyFont="1" applyFill="1" applyBorder="1" applyAlignment="1">
      <alignment horizontal="center" vertical="center" wrapText="1"/>
    </xf>
    <xf numFmtId="49" fontId="23" fillId="36" borderId="45" xfId="0" applyNumberFormat="1" applyFont="1" applyFill="1" applyBorder="1" applyAlignment="1">
      <alignment horizontal="center" vertical="center" wrapText="1"/>
    </xf>
    <xf numFmtId="0" fontId="23" fillId="36" borderId="14" xfId="0" applyNumberFormat="1" applyFont="1" applyFill="1" applyBorder="1" applyAlignment="1">
      <alignment horizontal="center" vertical="center" wrapText="1"/>
    </xf>
    <xf numFmtId="10" fontId="23" fillId="36" borderId="14" xfId="0" applyNumberFormat="1" applyFont="1" applyFill="1" applyBorder="1" applyAlignment="1">
      <alignment horizontal="center" vertical="center" wrapText="1"/>
    </xf>
    <xf numFmtId="0" fontId="23" fillId="36" borderId="43" xfId="0" applyNumberFormat="1" applyFont="1" applyFill="1" applyBorder="1" applyAlignment="1">
      <alignment horizontal="right" vertical="center" wrapText="1"/>
    </xf>
    <xf numFmtId="0" fontId="23" fillId="36" borderId="46" xfId="0" applyNumberFormat="1" applyFont="1" applyFill="1" applyBorder="1" applyAlignment="1">
      <alignment horizontal="right" vertical="center" wrapText="1"/>
    </xf>
    <xf numFmtId="10" fontId="23" fillId="36" borderId="46" xfId="0" applyNumberFormat="1" applyFont="1" applyFill="1" applyBorder="1" applyAlignment="1">
      <alignment horizontal="right" vertical="center" wrapText="1"/>
    </xf>
    <xf numFmtId="169" fontId="23" fillId="36" borderId="46" xfId="0" applyNumberFormat="1" applyFont="1" applyFill="1" applyBorder="1" applyAlignment="1">
      <alignment horizontal="center" vertical="center" wrapText="1"/>
    </xf>
    <xf numFmtId="10" fontId="23" fillId="36" borderId="4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42" borderId="14" xfId="0" applyFill="1" applyBorder="1"/>
    <xf numFmtId="0" fontId="0" fillId="0" borderId="0" xfId="0" applyFont="1"/>
    <xf numFmtId="169" fontId="0" fillId="0" borderId="0" xfId="0" applyNumberFormat="1" applyAlignment="1">
      <alignment horizontal="righ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V49"/>
  <sheetViews>
    <sheetView showGridLines="0" tabSelected="1" topLeftCell="A7" zoomScale="85" workbookViewId="0">
      <selection activeCell="E4" sqref="E4"/>
    </sheetView>
  </sheetViews>
  <sheetFormatPr defaultRowHeight="13.2" customHeight="1" x14ac:dyDescent="0.25"/>
  <cols>
    <col min="1" max="1" width="20.109375" customWidth="1"/>
    <col min="2" max="2" width="25.5546875" customWidth="1"/>
    <col min="3" max="4" width="15.44140625" style="1" customWidth="1"/>
    <col min="5" max="5" width="13.109375" style="1" customWidth="1"/>
    <col min="6" max="6" width="23.77734375" style="1" customWidth="1"/>
    <col min="7" max="7" width="16.77734375" style="1" customWidth="1"/>
    <col min="8" max="8" width="11.77734375" style="1" customWidth="1"/>
    <col min="9" max="9" width="13" style="1" customWidth="1"/>
    <col min="10" max="10" width="16.6640625" style="1" customWidth="1"/>
    <col min="11" max="11" width="18.44140625" style="1" customWidth="1"/>
    <col min="12" max="12" width="15.44140625" style="1" bestFit="1" customWidth="1"/>
    <col min="13" max="13" width="9.44140625" style="1" customWidth="1"/>
    <col min="14" max="14" width="11.44140625" style="1" customWidth="1"/>
    <col min="15" max="15" width="33.44140625" style="1" customWidth="1"/>
    <col min="16" max="16" width="9.109375" style="1" customWidth="1"/>
    <col min="17" max="17" width="12.6640625" style="1" hidden="1" customWidth="1"/>
    <col min="18" max="18" width="16.44140625" style="1" customWidth="1"/>
    <col min="19" max="19" width="10.6640625" style="1" customWidth="1"/>
    <col min="20" max="20" width="9.109375" style="1" customWidth="1"/>
    <col min="21" max="21" width="10.88671875" style="1" customWidth="1"/>
    <col min="22" max="22" width="11.88671875" style="1" customWidth="1"/>
  </cols>
  <sheetData>
    <row r="1" spans="1:22" ht="46.5" customHeight="1" thickBot="1" x14ac:dyDescent="0.3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20.25" customHeight="1" x14ac:dyDescent="0.25">
      <c r="A2" s="5"/>
      <c r="B2" s="6"/>
      <c r="C2" s="7" t="s">
        <v>1</v>
      </c>
      <c r="D2" s="8"/>
      <c r="E2" s="8"/>
      <c r="F2" s="8"/>
      <c r="G2" s="8"/>
      <c r="H2" s="7" t="s">
        <v>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</row>
    <row r="3" spans="1:22" s="4" customFormat="1" ht="12.75" customHeight="1" x14ac:dyDescent="0.25">
      <c r="A3" s="11" t="s">
        <v>3</v>
      </c>
      <c r="B3" s="11" t="s">
        <v>4</v>
      </c>
      <c r="C3" s="14"/>
      <c r="D3" s="14"/>
      <c r="E3" s="13"/>
      <c r="F3" s="15"/>
      <c r="G3" s="15"/>
      <c r="H3" s="16" t="s">
        <v>5</v>
      </c>
      <c r="I3" s="14"/>
      <c r="J3" s="14"/>
      <c r="K3" s="14"/>
      <c r="L3" s="17"/>
      <c r="M3" s="10"/>
      <c r="N3" s="19" t="s">
        <v>6</v>
      </c>
      <c r="O3" s="21" t="s">
        <v>7</v>
      </c>
      <c r="P3" s="14"/>
      <c r="Q3" s="14"/>
      <c r="R3" s="17"/>
      <c r="S3" s="21" t="s">
        <v>8</v>
      </c>
      <c r="T3" s="14"/>
      <c r="U3" s="14"/>
      <c r="V3" s="13"/>
    </row>
    <row r="4" spans="1:22" s="4" customFormat="1" ht="63" customHeight="1" x14ac:dyDescent="0.25">
      <c r="A4" s="12"/>
      <c r="B4" s="12"/>
      <c r="C4" s="23" t="s">
        <v>9</v>
      </c>
      <c r="D4" s="15" t="s">
        <v>10</v>
      </c>
      <c r="E4" s="24" t="s">
        <v>11</v>
      </c>
      <c r="F4" s="10" t="s">
        <v>12</v>
      </c>
      <c r="G4" s="10" t="s">
        <v>13</v>
      </c>
      <c r="H4" s="23" t="s">
        <v>11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20"/>
      <c r="O4" s="10" t="s">
        <v>19</v>
      </c>
      <c r="P4" s="10" t="s">
        <v>20</v>
      </c>
      <c r="Q4" s="10" t="s">
        <v>21</v>
      </c>
      <c r="R4" s="10" t="s">
        <v>22</v>
      </c>
      <c r="S4" s="10" t="s">
        <v>8</v>
      </c>
      <c r="T4" s="10" t="s">
        <v>23</v>
      </c>
      <c r="U4" s="10" t="s">
        <v>24</v>
      </c>
      <c r="V4" s="22" t="s">
        <v>25</v>
      </c>
    </row>
    <row r="5" spans="1:22" s="25" customFormat="1" ht="16.8" customHeight="1" x14ac:dyDescent="0.25">
      <c r="A5" s="26"/>
      <c r="B5" s="26" t="s">
        <v>26</v>
      </c>
      <c r="C5" s="27" t="s">
        <v>27</v>
      </c>
      <c r="D5" s="28" t="s">
        <v>28</v>
      </c>
      <c r="E5" s="29" t="s">
        <v>29</v>
      </c>
      <c r="F5" s="30" t="s">
        <v>30</v>
      </c>
      <c r="G5" s="30" t="s">
        <v>31</v>
      </c>
      <c r="H5" s="27" t="s">
        <v>32</v>
      </c>
      <c r="I5" s="26" t="s">
        <v>33</v>
      </c>
      <c r="J5" s="26" t="s">
        <v>34</v>
      </c>
      <c r="K5" s="26" t="s">
        <v>35</v>
      </c>
      <c r="L5" s="26" t="s">
        <v>36</v>
      </c>
      <c r="M5" s="26" t="s">
        <v>37</v>
      </c>
      <c r="N5" s="26" t="s">
        <v>38</v>
      </c>
      <c r="O5" s="26" t="s">
        <v>39</v>
      </c>
      <c r="P5" s="26" t="s">
        <v>40</v>
      </c>
      <c r="Q5" s="26"/>
      <c r="R5" s="26" t="s">
        <v>41</v>
      </c>
      <c r="S5" s="26" t="s">
        <v>42</v>
      </c>
      <c r="T5" s="26" t="s">
        <v>43</v>
      </c>
      <c r="U5" s="26" t="s">
        <v>44</v>
      </c>
      <c r="V5" s="31" t="s">
        <v>45</v>
      </c>
    </row>
    <row r="6" spans="1:22" s="4" customFormat="1" ht="28.5" customHeight="1" x14ac:dyDescent="0.25">
      <c r="A6" s="33" t="s">
        <v>46</v>
      </c>
      <c r="B6" s="37" t="s">
        <v>47</v>
      </c>
      <c r="C6" s="41">
        <v>4791709</v>
      </c>
      <c r="D6" s="44">
        <v>4779504</v>
      </c>
      <c r="E6" s="47">
        <v>42</v>
      </c>
      <c r="F6" s="50">
        <v>42</v>
      </c>
      <c r="G6" s="54">
        <v>1</v>
      </c>
      <c r="H6" s="58">
        <v>37</v>
      </c>
      <c r="I6" s="62">
        <v>36</v>
      </c>
      <c r="J6" s="66">
        <v>1</v>
      </c>
      <c r="K6" s="69">
        <v>4780526</v>
      </c>
      <c r="L6" s="72">
        <v>4726318</v>
      </c>
      <c r="M6" s="75">
        <v>0.98899999999999999</v>
      </c>
      <c r="N6" s="62">
        <v>36</v>
      </c>
      <c r="O6" s="78" t="s">
        <v>48</v>
      </c>
      <c r="P6" s="61">
        <v>34</v>
      </c>
      <c r="Q6" s="79">
        <v>269084</v>
      </c>
      <c r="R6" s="79">
        <v>7914.24</v>
      </c>
      <c r="S6" s="61">
        <v>218</v>
      </c>
      <c r="T6" s="80">
        <v>0</v>
      </c>
      <c r="U6" s="80">
        <v>0</v>
      </c>
      <c r="V6" s="81">
        <v>1234.33</v>
      </c>
    </row>
    <row r="7" spans="1:22" s="4" customFormat="1" ht="30.75" customHeight="1" x14ac:dyDescent="0.25">
      <c r="A7" s="35"/>
      <c r="B7" s="39"/>
      <c r="C7" s="43"/>
      <c r="D7" s="46"/>
      <c r="E7" s="48"/>
      <c r="F7" s="52"/>
      <c r="G7" s="56"/>
      <c r="H7" s="60"/>
      <c r="I7" s="64"/>
      <c r="J7" s="68"/>
      <c r="K7" s="71"/>
      <c r="L7" s="74"/>
      <c r="M7" s="77"/>
      <c r="N7" s="64"/>
      <c r="O7" s="78" t="s">
        <v>49</v>
      </c>
      <c r="P7" s="61">
        <v>35</v>
      </c>
      <c r="Q7" s="79">
        <v>371204</v>
      </c>
      <c r="R7" s="79">
        <v>10605.83</v>
      </c>
      <c r="S7" s="61">
        <v>252</v>
      </c>
      <c r="T7" s="80">
        <v>0</v>
      </c>
      <c r="U7" s="80">
        <v>0</v>
      </c>
      <c r="V7" s="81">
        <v>1473.03</v>
      </c>
    </row>
    <row r="8" spans="1:22" s="4" customFormat="1" ht="30" customHeight="1" x14ac:dyDescent="0.25">
      <c r="A8" s="35"/>
      <c r="B8" s="39"/>
      <c r="C8" s="43"/>
      <c r="D8" s="46"/>
      <c r="E8" s="48"/>
      <c r="F8" s="52"/>
      <c r="G8" s="56"/>
      <c r="H8" s="60"/>
      <c r="I8" s="64"/>
      <c r="J8" s="68"/>
      <c r="K8" s="71"/>
      <c r="L8" s="74"/>
      <c r="M8" s="77"/>
      <c r="N8" s="64"/>
      <c r="O8" s="78" t="s">
        <v>50</v>
      </c>
      <c r="P8" s="61">
        <v>36</v>
      </c>
      <c r="Q8" s="79">
        <v>2719530</v>
      </c>
      <c r="R8" s="79">
        <v>75542.5</v>
      </c>
      <c r="S8" s="61">
        <v>1217</v>
      </c>
      <c r="T8" s="80">
        <v>2</v>
      </c>
      <c r="U8" s="80">
        <v>0</v>
      </c>
      <c r="V8" s="81">
        <v>2234.62</v>
      </c>
    </row>
    <row r="9" spans="1:22" s="4" customFormat="1" ht="37.5" customHeight="1" x14ac:dyDescent="0.25">
      <c r="A9" s="35"/>
      <c r="B9" s="38"/>
      <c r="C9" s="42"/>
      <c r="D9" s="45"/>
      <c r="E9" s="49"/>
      <c r="F9" s="51"/>
      <c r="G9" s="55"/>
      <c r="H9" s="59"/>
      <c r="I9" s="63"/>
      <c r="J9" s="67"/>
      <c r="K9" s="70"/>
      <c r="L9" s="73"/>
      <c r="M9" s="76"/>
      <c r="N9" s="63"/>
      <c r="O9" s="78" t="s">
        <v>51</v>
      </c>
      <c r="P9" s="61">
        <v>34</v>
      </c>
      <c r="Q9" s="79">
        <v>821100</v>
      </c>
      <c r="R9" s="79">
        <v>24150</v>
      </c>
      <c r="S9" s="61">
        <v>352</v>
      </c>
      <c r="T9" s="80">
        <v>0</v>
      </c>
      <c r="U9" s="80">
        <v>0</v>
      </c>
      <c r="V9" s="81">
        <v>2332.67</v>
      </c>
    </row>
    <row r="10" spans="1:22" s="4" customFormat="1" ht="45" customHeight="1" x14ac:dyDescent="0.25">
      <c r="A10" s="35"/>
      <c r="B10" s="82" t="s">
        <v>52</v>
      </c>
      <c r="C10" s="40">
        <v>1440844</v>
      </c>
      <c r="D10" s="83">
        <v>0</v>
      </c>
      <c r="E10" s="84">
        <v>15</v>
      </c>
      <c r="F10" s="85" t="s">
        <v>53</v>
      </c>
      <c r="G10" s="86">
        <v>0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87"/>
    </row>
    <row r="11" spans="1:22" s="4" customFormat="1" ht="16.5" customHeight="1" x14ac:dyDescent="0.25">
      <c r="A11" s="34"/>
      <c r="B11" s="10" t="s">
        <v>54</v>
      </c>
      <c r="C11" s="91">
        <v>6232553</v>
      </c>
      <c r="D11" s="92">
        <f>D6+D10</f>
        <v>4779504</v>
      </c>
      <c r="E11" s="93">
        <v>57</v>
      </c>
      <c r="F11" s="94">
        <v>42</v>
      </c>
      <c r="G11" s="95">
        <v>0.73599999999999999</v>
      </c>
      <c r="H11" s="96">
        <v>36</v>
      </c>
      <c r="I11" s="97">
        <v>36</v>
      </c>
      <c r="J11" s="98">
        <v>1</v>
      </c>
      <c r="K11" s="99">
        <v>4780526</v>
      </c>
      <c r="L11" s="99">
        <v>4726318</v>
      </c>
      <c r="M11" s="100">
        <v>0.98860000000000003</v>
      </c>
      <c r="N11" s="97">
        <v>36</v>
      </c>
      <c r="O11" s="101" t="s">
        <v>54</v>
      </c>
      <c r="P11" s="97">
        <v>139</v>
      </c>
      <c r="Q11" s="99">
        <v>4180918</v>
      </c>
      <c r="R11" s="99">
        <v>30078.55</v>
      </c>
      <c r="S11" s="97">
        <v>2039</v>
      </c>
      <c r="T11" s="97"/>
      <c r="U11" s="97"/>
      <c r="V11" s="102">
        <v>2050.4699999999998</v>
      </c>
    </row>
    <row r="12" spans="1:22" s="4" customFormat="1" ht="30" customHeight="1" x14ac:dyDescent="0.25">
      <c r="A12" s="33" t="s">
        <v>55</v>
      </c>
      <c r="B12" s="103" t="s">
        <v>56</v>
      </c>
      <c r="C12" s="41">
        <v>2283149</v>
      </c>
      <c r="D12" s="44">
        <v>2341458</v>
      </c>
      <c r="E12" s="47">
        <v>84</v>
      </c>
      <c r="F12" s="50">
        <v>33</v>
      </c>
      <c r="G12" s="107">
        <v>0.39200000000000002</v>
      </c>
      <c r="H12" s="58">
        <v>74</v>
      </c>
      <c r="I12" s="62">
        <v>36</v>
      </c>
      <c r="J12" s="66">
        <v>0.48648648648648651</v>
      </c>
      <c r="K12" s="69">
        <v>2232904</v>
      </c>
      <c r="L12" s="110">
        <v>2232904</v>
      </c>
      <c r="M12" s="114">
        <v>1</v>
      </c>
      <c r="N12" s="62">
        <v>124</v>
      </c>
      <c r="O12" s="78" t="s">
        <v>57</v>
      </c>
      <c r="P12" s="61">
        <v>13</v>
      </c>
      <c r="Q12" s="79">
        <v>129614</v>
      </c>
      <c r="R12" s="79">
        <v>9970.31</v>
      </c>
      <c r="S12" s="61">
        <v>103</v>
      </c>
      <c r="T12" s="61">
        <v>0</v>
      </c>
      <c r="U12" s="61">
        <v>0</v>
      </c>
      <c r="V12" s="81">
        <v>1258.3900000000001</v>
      </c>
    </row>
    <row r="13" spans="1:22" s="4" customFormat="1" ht="30" customHeight="1" x14ac:dyDescent="0.25">
      <c r="A13" s="35"/>
      <c r="B13" s="105"/>
      <c r="C13" s="43"/>
      <c r="D13" s="46"/>
      <c r="E13" s="48"/>
      <c r="F13" s="52"/>
      <c r="G13" s="109"/>
      <c r="H13" s="60"/>
      <c r="I13" s="64"/>
      <c r="J13" s="68"/>
      <c r="K13" s="71"/>
      <c r="L13" s="112"/>
      <c r="M13" s="116"/>
      <c r="N13" s="64"/>
      <c r="O13" s="78" t="s">
        <v>58</v>
      </c>
      <c r="P13" s="61">
        <v>22</v>
      </c>
      <c r="Q13" s="79">
        <v>165970</v>
      </c>
      <c r="R13" s="79">
        <v>7544.09</v>
      </c>
      <c r="S13" s="61">
        <v>109</v>
      </c>
      <c r="T13" s="61">
        <v>0</v>
      </c>
      <c r="U13" s="61">
        <v>0</v>
      </c>
      <c r="V13" s="81">
        <v>1522.66</v>
      </c>
    </row>
    <row r="14" spans="1:22" s="4" customFormat="1" ht="29.25" customHeight="1" x14ac:dyDescent="0.25">
      <c r="A14" s="35"/>
      <c r="B14" s="105"/>
      <c r="C14" s="43"/>
      <c r="D14" s="46"/>
      <c r="E14" s="48"/>
      <c r="F14" s="52"/>
      <c r="G14" s="109"/>
      <c r="H14" s="60"/>
      <c r="I14" s="64"/>
      <c r="J14" s="68"/>
      <c r="K14" s="71"/>
      <c r="L14" s="112"/>
      <c r="M14" s="116"/>
      <c r="N14" s="64"/>
      <c r="O14" s="78" t="s">
        <v>59</v>
      </c>
      <c r="P14" s="61">
        <v>27</v>
      </c>
      <c r="Q14" s="79">
        <v>988260</v>
      </c>
      <c r="R14" s="79">
        <v>36602.22</v>
      </c>
      <c r="S14" s="61">
        <v>662</v>
      </c>
      <c r="T14" s="61">
        <v>0</v>
      </c>
      <c r="U14" s="61">
        <v>2</v>
      </c>
      <c r="V14" s="81">
        <v>1492.84</v>
      </c>
    </row>
    <row r="15" spans="1:22" s="4" customFormat="1" ht="32.25" customHeight="1" x14ac:dyDescent="0.25">
      <c r="A15" s="35"/>
      <c r="B15" s="104"/>
      <c r="C15" s="42"/>
      <c r="D15" s="45"/>
      <c r="E15" s="49"/>
      <c r="F15" s="51"/>
      <c r="G15" s="108"/>
      <c r="H15" s="59"/>
      <c r="I15" s="63"/>
      <c r="J15" s="67"/>
      <c r="K15" s="70"/>
      <c r="L15" s="111"/>
      <c r="M15" s="115"/>
      <c r="N15" s="63"/>
      <c r="O15" s="78" t="s">
        <v>60</v>
      </c>
      <c r="P15" s="61">
        <v>10</v>
      </c>
      <c r="Q15" s="79">
        <v>579820</v>
      </c>
      <c r="R15" s="79">
        <v>57982</v>
      </c>
      <c r="S15" s="61">
        <v>295</v>
      </c>
      <c r="T15" s="61">
        <v>0</v>
      </c>
      <c r="U15" s="61">
        <v>0</v>
      </c>
      <c r="V15" s="81">
        <v>1965.49</v>
      </c>
    </row>
    <row r="16" spans="1:22" s="4" customFormat="1" ht="20.55" customHeight="1" x14ac:dyDescent="0.25">
      <c r="A16" s="34"/>
      <c r="B16" s="10" t="s">
        <v>61</v>
      </c>
      <c r="C16" s="91">
        <v>2283149</v>
      </c>
      <c r="D16" s="92">
        <f>D12</f>
        <v>2341458</v>
      </c>
      <c r="E16" s="93">
        <v>84</v>
      </c>
      <c r="F16" s="94">
        <v>33</v>
      </c>
      <c r="G16" s="117">
        <v>0.39200000000000002</v>
      </c>
      <c r="H16" s="96">
        <v>74</v>
      </c>
      <c r="I16" s="97">
        <v>36</v>
      </c>
      <c r="J16" s="98">
        <v>0.48648648648648651</v>
      </c>
      <c r="K16" s="99">
        <v>2232904</v>
      </c>
      <c r="L16" s="99">
        <v>2232904</v>
      </c>
      <c r="M16" s="118">
        <v>1</v>
      </c>
      <c r="N16" s="97">
        <v>124</v>
      </c>
      <c r="O16" s="101" t="s">
        <v>62</v>
      </c>
      <c r="P16" s="97">
        <v>72</v>
      </c>
      <c r="Q16" s="99">
        <v>1863664</v>
      </c>
      <c r="R16" s="99">
        <v>25884.22</v>
      </c>
      <c r="S16" s="97">
        <v>1169</v>
      </c>
      <c r="T16" s="97">
        <v>0</v>
      </c>
      <c r="U16" s="97">
        <v>2</v>
      </c>
      <c r="V16" s="102">
        <v>1594.24</v>
      </c>
    </row>
    <row r="17" spans="1:22" s="4" customFormat="1" ht="23.25" customHeight="1" x14ac:dyDescent="0.25">
      <c r="A17" s="33" t="s">
        <v>63</v>
      </c>
      <c r="B17" s="33" t="s">
        <v>64</v>
      </c>
      <c r="C17" s="41">
        <v>344530</v>
      </c>
      <c r="D17" s="44">
        <v>316500</v>
      </c>
      <c r="E17" s="47">
        <v>86</v>
      </c>
      <c r="F17" s="50">
        <v>16</v>
      </c>
      <c r="G17" s="107">
        <v>0.186</v>
      </c>
      <c r="H17" s="58">
        <v>133</v>
      </c>
      <c r="I17" s="62">
        <v>22</v>
      </c>
      <c r="J17" s="66">
        <v>0.16541353383458646</v>
      </c>
      <c r="K17" s="69">
        <v>440537</v>
      </c>
      <c r="L17" s="110">
        <v>439684</v>
      </c>
      <c r="M17" s="119">
        <v>0.998</v>
      </c>
      <c r="N17" s="62">
        <v>34</v>
      </c>
      <c r="O17" s="78" t="s">
        <v>57</v>
      </c>
      <c r="P17" s="61">
        <v>30</v>
      </c>
      <c r="Q17" s="79">
        <v>262325</v>
      </c>
      <c r="R17" s="79">
        <v>8744.17</v>
      </c>
      <c r="S17" s="61">
        <v>195</v>
      </c>
      <c r="T17" s="61">
        <v>0</v>
      </c>
      <c r="U17" s="61">
        <v>0</v>
      </c>
      <c r="V17" s="81">
        <v>1345.26</v>
      </c>
    </row>
    <row r="18" spans="1:22" s="4" customFormat="1" ht="25.5" customHeight="1" x14ac:dyDescent="0.25">
      <c r="A18" s="35"/>
      <c r="B18" s="34"/>
      <c r="C18" s="42"/>
      <c r="D18" s="45"/>
      <c r="E18" s="49"/>
      <c r="F18" s="51"/>
      <c r="G18" s="108"/>
      <c r="H18" s="59"/>
      <c r="I18" s="63"/>
      <c r="J18" s="67"/>
      <c r="K18" s="70"/>
      <c r="L18" s="111"/>
      <c r="M18" s="120"/>
      <c r="N18" s="63"/>
      <c r="O18" s="78" t="s">
        <v>58</v>
      </c>
      <c r="P18" s="61">
        <v>3</v>
      </c>
      <c r="Q18" s="79">
        <v>24486</v>
      </c>
      <c r="R18" s="79">
        <v>8162</v>
      </c>
      <c r="S18" s="61">
        <v>17</v>
      </c>
      <c r="T18" s="61">
        <v>0</v>
      </c>
      <c r="U18" s="61">
        <v>0</v>
      </c>
      <c r="V18" s="81">
        <v>1440.35</v>
      </c>
    </row>
    <row r="19" spans="1:22" s="4" customFormat="1" ht="13.5" customHeight="1" x14ac:dyDescent="0.25">
      <c r="A19" s="34"/>
      <c r="B19" s="10" t="s">
        <v>65</v>
      </c>
      <c r="C19" s="121">
        <v>344530</v>
      </c>
      <c r="D19" s="122">
        <f>D17</f>
        <v>316500</v>
      </c>
      <c r="E19" s="93">
        <v>86</v>
      </c>
      <c r="F19" s="94">
        <v>16</v>
      </c>
      <c r="G19" s="117">
        <v>0.186</v>
      </c>
      <c r="H19" s="96">
        <v>133</v>
      </c>
      <c r="I19" s="97">
        <v>22</v>
      </c>
      <c r="J19" s="98">
        <v>0.16541353383458646</v>
      </c>
      <c r="K19" s="99">
        <v>440537</v>
      </c>
      <c r="L19" s="99">
        <v>439684</v>
      </c>
      <c r="M19" s="100">
        <v>0.998</v>
      </c>
      <c r="N19" s="97">
        <v>34</v>
      </c>
      <c r="O19" s="18" t="s">
        <v>65</v>
      </c>
      <c r="P19" s="97">
        <v>33</v>
      </c>
      <c r="Q19" s="99">
        <v>286811</v>
      </c>
      <c r="R19" s="99">
        <v>8691.24</v>
      </c>
      <c r="S19" s="97">
        <v>212</v>
      </c>
      <c r="T19" s="97">
        <v>0</v>
      </c>
      <c r="U19" s="97"/>
      <c r="V19" s="102">
        <v>1352.88</v>
      </c>
    </row>
    <row r="20" spans="1:22" s="4" customFormat="1" ht="22.5" customHeight="1" x14ac:dyDescent="0.25">
      <c r="A20" s="33" t="s">
        <v>66</v>
      </c>
      <c r="B20" s="33" t="s">
        <v>67</v>
      </c>
      <c r="C20" s="41">
        <v>54470</v>
      </c>
      <c r="D20" s="44">
        <v>54549</v>
      </c>
      <c r="E20" s="47">
        <v>21</v>
      </c>
      <c r="F20" s="50">
        <v>5</v>
      </c>
      <c r="G20" s="107">
        <v>0.23799999999999999</v>
      </c>
      <c r="H20" s="58">
        <v>22</v>
      </c>
      <c r="I20" s="62">
        <v>10</v>
      </c>
      <c r="J20" s="66">
        <v>0.45454545454545453</v>
      </c>
      <c r="K20" s="69">
        <v>139812</v>
      </c>
      <c r="L20" s="110">
        <v>139812</v>
      </c>
      <c r="M20" s="114">
        <v>1</v>
      </c>
      <c r="N20" s="62">
        <v>22</v>
      </c>
      <c r="O20" s="78" t="s">
        <v>57</v>
      </c>
      <c r="P20" s="61">
        <v>16</v>
      </c>
      <c r="Q20" s="79">
        <v>79105</v>
      </c>
      <c r="R20" s="79">
        <v>4944.0600000000004</v>
      </c>
      <c r="S20" s="61">
        <v>88</v>
      </c>
      <c r="T20" s="61">
        <v>0</v>
      </c>
      <c r="U20" s="61">
        <v>0</v>
      </c>
      <c r="V20" s="81">
        <v>898.92</v>
      </c>
    </row>
    <row r="21" spans="1:22" s="4" customFormat="1" ht="24.75" customHeight="1" x14ac:dyDescent="0.25">
      <c r="A21" s="35"/>
      <c r="B21" s="34"/>
      <c r="C21" s="42"/>
      <c r="D21" s="45"/>
      <c r="E21" s="49"/>
      <c r="F21" s="51"/>
      <c r="G21" s="108"/>
      <c r="H21" s="59"/>
      <c r="I21" s="63"/>
      <c r="J21" s="67"/>
      <c r="K21" s="70"/>
      <c r="L21" s="111"/>
      <c r="M21" s="115"/>
      <c r="N21" s="63"/>
      <c r="O21" s="78" t="s">
        <v>58</v>
      </c>
      <c r="P21" s="61">
        <v>1</v>
      </c>
      <c r="Q21" s="79"/>
      <c r="R21" s="123"/>
      <c r="S21" s="61">
        <v>2</v>
      </c>
      <c r="T21" s="61">
        <v>0</v>
      </c>
      <c r="U21" s="61">
        <v>0</v>
      </c>
      <c r="V21" s="123"/>
    </row>
    <row r="22" spans="1:22" s="4" customFormat="1" ht="18" customHeight="1" x14ac:dyDescent="0.25">
      <c r="A22" s="34"/>
      <c r="B22" s="10" t="s">
        <v>68</v>
      </c>
      <c r="C22" s="121">
        <v>54470</v>
      </c>
      <c r="D22" s="122">
        <v>54549</v>
      </c>
      <c r="E22" s="93">
        <v>21</v>
      </c>
      <c r="F22" s="94">
        <v>5</v>
      </c>
      <c r="G22" s="117">
        <v>0.23799999999999999</v>
      </c>
      <c r="H22" s="96">
        <v>22</v>
      </c>
      <c r="I22" s="97">
        <v>10</v>
      </c>
      <c r="J22" s="98">
        <v>0.45454545454545453</v>
      </c>
      <c r="K22" s="99">
        <v>139812</v>
      </c>
      <c r="L22" s="99">
        <v>139812</v>
      </c>
      <c r="M22" s="118">
        <v>1</v>
      </c>
      <c r="N22" s="97">
        <v>22</v>
      </c>
      <c r="O22" s="18" t="s">
        <v>68</v>
      </c>
      <c r="P22" s="97">
        <v>17</v>
      </c>
      <c r="Q22" s="99">
        <v>79105</v>
      </c>
      <c r="R22" s="99">
        <v>4653.24</v>
      </c>
      <c r="S22" s="97">
        <v>90</v>
      </c>
      <c r="T22" s="97">
        <v>0</v>
      </c>
      <c r="U22" s="97"/>
      <c r="V22" s="102">
        <v>878.94</v>
      </c>
    </row>
    <row r="23" spans="1:22" s="4" customFormat="1" ht="27" customHeight="1" x14ac:dyDescent="0.25">
      <c r="A23" s="33" t="s">
        <v>69</v>
      </c>
      <c r="B23" s="37" t="s">
        <v>70</v>
      </c>
      <c r="C23" s="41">
        <v>2085132</v>
      </c>
      <c r="D23" s="44">
        <v>722382</v>
      </c>
      <c r="E23" s="47">
        <v>258</v>
      </c>
      <c r="F23" s="50">
        <v>39</v>
      </c>
      <c r="G23" s="107">
        <v>0.1512</v>
      </c>
      <c r="H23" s="58">
        <v>270</v>
      </c>
      <c r="I23" s="62">
        <v>125</v>
      </c>
      <c r="J23" s="66">
        <v>0.45925925925925926</v>
      </c>
      <c r="K23" s="69">
        <v>2203448.25</v>
      </c>
      <c r="L23" s="110">
        <v>2098324</v>
      </c>
      <c r="M23" s="114">
        <v>1</v>
      </c>
      <c r="N23" s="62">
        <v>630</v>
      </c>
      <c r="O23" s="124" t="s">
        <v>71</v>
      </c>
      <c r="P23" s="61">
        <v>9</v>
      </c>
      <c r="Q23" s="79">
        <v>21985</v>
      </c>
      <c r="R23" s="79">
        <v>2442.7800000000002</v>
      </c>
      <c r="S23" s="61">
        <v>63</v>
      </c>
      <c r="T23" s="61">
        <v>0</v>
      </c>
      <c r="U23" s="61">
        <v>25</v>
      </c>
      <c r="V23" s="81">
        <v>348.97</v>
      </c>
    </row>
    <row r="24" spans="1:22" s="4" customFormat="1" ht="25.5" customHeight="1" x14ac:dyDescent="0.25">
      <c r="A24" s="35"/>
      <c r="B24" s="39"/>
      <c r="C24" s="43"/>
      <c r="D24" s="46"/>
      <c r="E24" s="48"/>
      <c r="F24" s="52"/>
      <c r="G24" s="109"/>
      <c r="H24" s="60"/>
      <c r="I24" s="64"/>
      <c r="J24" s="68"/>
      <c r="K24" s="71"/>
      <c r="L24" s="112"/>
      <c r="M24" s="116"/>
      <c r="N24" s="64"/>
      <c r="O24" s="124" t="s">
        <v>72</v>
      </c>
      <c r="P24" s="61">
        <v>25</v>
      </c>
      <c r="Q24" s="79">
        <v>46847</v>
      </c>
      <c r="R24" s="79">
        <v>1873.88</v>
      </c>
      <c r="S24" s="61">
        <v>90</v>
      </c>
      <c r="T24" s="61">
        <v>0</v>
      </c>
      <c r="U24" s="61">
        <v>42</v>
      </c>
      <c r="V24" s="81">
        <v>520.52</v>
      </c>
    </row>
    <row r="25" spans="1:22" s="4" customFormat="1" ht="21" customHeight="1" x14ac:dyDescent="0.25">
      <c r="A25" s="35"/>
      <c r="B25" s="39"/>
      <c r="C25" s="43"/>
      <c r="D25" s="46"/>
      <c r="E25" s="48"/>
      <c r="F25" s="52"/>
      <c r="G25" s="109"/>
      <c r="H25" s="60"/>
      <c r="I25" s="64"/>
      <c r="J25" s="68"/>
      <c r="K25" s="71"/>
      <c r="L25" s="112"/>
      <c r="M25" s="116"/>
      <c r="N25" s="64"/>
      <c r="O25" s="124" t="s">
        <v>73</v>
      </c>
      <c r="P25" s="61">
        <v>5</v>
      </c>
      <c r="Q25" s="79">
        <v>38620</v>
      </c>
      <c r="R25" s="79">
        <v>7724</v>
      </c>
      <c r="S25" s="61">
        <v>145</v>
      </c>
      <c r="T25" s="61">
        <v>0</v>
      </c>
      <c r="U25" s="61">
        <v>38</v>
      </c>
      <c r="V25" s="81">
        <v>266.33999999999997</v>
      </c>
    </row>
    <row r="26" spans="1:22" s="4" customFormat="1" ht="21" customHeight="1" x14ac:dyDescent="0.25">
      <c r="A26" s="35"/>
      <c r="B26" s="39"/>
      <c r="C26" s="43"/>
      <c r="D26" s="46"/>
      <c r="E26" s="48"/>
      <c r="F26" s="52"/>
      <c r="G26" s="109"/>
      <c r="H26" s="60"/>
      <c r="I26" s="64"/>
      <c r="J26" s="68"/>
      <c r="K26" s="71"/>
      <c r="L26" s="112"/>
      <c r="M26" s="116"/>
      <c r="N26" s="64"/>
      <c r="O26" s="124" t="s">
        <v>74</v>
      </c>
      <c r="P26" s="61">
        <v>26</v>
      </c>
      <c r="Q26" s="79">
        <v>83675</v>
      </c>
      <c r="R26" s="79">
        <v>3218.27</v>
      </c>
      <c r="S26" s="61">
        <v>639</v>
      </c>
      <c r="T26" s="61">
        <v>7</v>
      </c>
      <c r="U26" s="61">
        <v>197</v>
      </c>
      <c r="V26" s="81">
        <v>130.94999999999999</v>
      </c>
    </row>
    <row r="27" spans="1:22" s="4" customFormat="1" ht="23.25" customHeight="1" x14ac:dyDescent="0.25">
      <c r="A27" s="35"/>
      <c r="B27" s="39"/>
      <c r="C27" s="43"/>
      <c r="D27" s="46"/>
      <c r="E27" s="48"/>
      <c r="F27" s="52"/>
      <c r="G27" s="109"/>
      <c r="H27" s="60"/>
      <c r="I27" s="64"/>
      <c r="J27" s="68"/>
      <c r="K27" s="71"/>
      <c r="L27" s="112"/>
      <c r="M27" s="116"/>
      <c r="N27" s="64"/>
      <c r="O27" s="124" t="s">
        <v>75</v>
      </c>
      <c r="P27" s="61">
        <v>16</v>
      </c>
      <c r="Q27" s="79">
        <v>81535</v>
      </c>
      <c r="R27" s="79">
        <v>5095.9399999999996</v>
      </c>
      <c r="S27" s="61">
        <v>585</v>
      </c>
      <c r="T27" s="61">
        <v>8</v>
      </c>
      <c r="U27" s="61">
        <v>268</v>
      </c>
      <c r="V27" s="81">
        <v>139.38</v>
      </c>
    </row>
    <row r="28" spans="1:22" s="4" customFormat="1" ht="28.2" customHeight="1" x14ac:dyDescent="0.25">
      <c r="A28" s="35"/>
      <c r="B28" s="38"/>
      <c r="C28" s="42"/>
      <c r="D28" s="45"/>
      <c r="E28" s="49"/>
      <c r="F28" s="51"/>
      <c r="G28" s="108"/>
      <c r="H28" s="59"/>
      <c r="I28" s="63"/>
      <c r="J28" s="67"/>
      <c r="K28" s="70"/>
      <c r="L28" s="111"/>
      <c r="M28" s="115"/>
      <c r="N28" s="63"/>
      <c r="O28" s="124" t="s">
        <v>76</v>
      </c>
      <c r="P28" s="61">
        <v>64</v>
      </c>
      <c r="Q28" s="79">
        <v>159566</v>
      </c>
      <c r="R28" s="79">
        <v>2493.2199999999998</v>
      </c>
      <c r="S28" s="61">
        <v>1951</v>
      </c>
      <c r="T28" s="61">
        <v>26</v>
      </c>
      <c r="U28" s="61">
        <v>761</v>
      </c>
      <c r="V28" s="81">
        <v>81.790000000000006</v>
      </c>
    </row>
    <row r="29" spans="1:22" s="4" customFormat="1" ht="13.5" customHeight="1" x14ac:dyDescent="0.25">
      <c r="A29" s="34"/>
      <c r="B29" s="10" t="s">
        <v>77</v>
      </c>
      <c r="C29" s="91">
        <v>2085132</v>
      </c>
      <c r="D29" s="92">
        <v>722382</v>
      </c>
      <c r="E29" s="93">
        <v>259</v>
      </c>
      <c r="F29" s="94">
        <v>39</v>
      </c>
      <c r="G29" s="117">
        <v>0.1512</v>
      </c>
      <c r="H29" s="96">
        <v>270</v>
      </c>
      <c r="I29" s="97">
        <v>124</v>
      </c>
      <c r="J29" s="98">
        <v>0.45925925925925926</v>
      </c>
      <c r="K29" s="99">
        <v>2203448.25</v>
      </c>
      <c r="L29" s="99">
        <v>2098324</v>
      </c>
      <c r="M29" s="118">
        <v>1</v>
      </c>
      <c r="N29" s="97">
        <v>630</v>
      </c>
      <c r="O29" s="18" t="s">
        <v>77</v>
      </c>
      <c r="P29" s="97">
        <v>145</v>
      </c>
      <c r="Q29" s="99">
        <v>432228</v>
      </c>
      <c r="R29" s="99">
        <v>2980.88</v>
      </c>
      <c r="S29" s="97">
        <v>3473</v>
      </c>
      <c r="T29" s="97">
        <v>41</v>
      </c>
      <c r="U29" s="97">
        <v>1331</v>
      </c>
      <c r="V29" s="102">
        <v>124.45</v>
      </c>
    </row>
    <row r="30" spans="1:22" s="4" customFormat="1" ht="18" customHeight="1" x14ac:dyDescent="0.25">
      <c r="A30" s="125" t="s">
        <v>78</v>
      </c>
      <c r="B30" s="126"/>
      <c r="C30" s="127">
        <v>10999834</v>
      </c>
      <c r="D30" s="128">
        <f>SUM(D29,D22,D19,D16,D11)</f>
        <v>8214393</v>
      </c>
      <c r="E30" s="129">
        <v>507</v>
      </c>
      <c r="F30" s="130">
        <f>SUM(F29,F22,F19,F16,F11)</f>
        <v>135</v>
      </c>
      <c r="G30" s="130">
        <v>26.6</v>
      </c>
      <c r="H30" s="131">
        <v>535</v>
      </c>
      <c r="I30" s="132">
        <v>228</v>
      </c>
      <c r="J30" s="133">
        <v>0.42616822429906542</v>
      </c>
      <c r="K30" s="134">
        <f>SUM(K11,K16,K19,K22,K29)</f>
        <v>9797227.25</v>
      </c>
      <c r="L30" s="134">
        <v>9637042</v>
      </c>
      <c r="M30" s="135">
        <f>L30/K30</f>
        <v>0.9836499403440907</v>
      </c>
      <c r="N30" s="132">
        <v>846</v>
      </c>
      <c r="O30" s="136" t="s">
        <v>79</v>
      </c>
      <c r="P30" s="137">
        <v>406</v>
      </c>
      <c r="Q30" s="138">
        <v>6842726</v>
      </c>
      <c r="R30" s="138">
        <v>16854</v>
      </c>
      <c r="S30" s="137">
        <v>6983</v>
      </c>
      <c r="T30" s="137">
        <v>41</v>
      </c>
      <c r="U30" s="137">
        <v>1333</v>
      </c>
      <c r="V30" s="139"/>
    </row>
    <row r="31" spans="1:22" s="4" customFormat="1" ht="28.2" customHeight="1" x14ac:dyDescent="0.25">
      <c r="A31" s="37" t="s">
        <v>80</v>
      </c>
      <c r="B31" s="32" t="s">
        <v>81</v>
      </c>
      <c r="C31" s="40">
        <v>480824</v>
      </c>
      <c r="D31" s="83">
        <v>72000</v>
      </c>
      <c r="E31" s="140">
        <v>17</v>
      </c>
      <c r="F31" s="141">
        <v>2</v>
      </c>
      <c r="G31" s="106">
        <v>0.1176</v>
      </c>
      <c r="H31" s="57">
        <v>14</v>
      </c>
      <c r="I31" s="142">
        <v>2</v>
      </c>
      <c r="J31" s="65">
        <f>I31/H31</f>
        <v>0.14285714285714285</v>
      </c>
      <c r="K31" s="79">
        <v>420384</v>
      </c>
      <c r="L31" s="79">
        <v>420384</v>
      </c>
      <c r="M31" s="113">
        <v>1</v>
      </c>
      <c r="N31" s="143">
        <v>10</v>
      </c>
      <c r="O31" s="88"/>
      <c r="P31" s="89"/>
      <c r="Q31" s="89"/>
      <c r="R31" s="89"/>
      <c r="S31" s="89"/>
      <c r="T31" s="89"/>
      <c r="U31" s="89"/>
      <c r="V31" s="145"/>
    </row>
    <row r="32" spans="1:22" ht="26.55" customHeight="1" x14ac:dyDescent="0.25">
      <c r="A32" s="39"/>
      <c r="B32" s="32" t="s">
        <v>82</v>
      </c>
      <c r="C32" s="40">
        <v>450000</v>
      </c>
      <c r="D32" s="83" t="s">
        <v>53</v>
      </c>
      <c r="E32" s="140">
        <v>10</v>
      </c>
      <c r="F32" s="141">
        <v>0</v>
      </c>
      <c r="G32" s="53">
        <v>0</v>
      </c>
      <c r="H32" s="57">
        <v>11</v>
      </c>
      <c r="I32" s="142">
        <v>2</v>
      </c>
      <c r="J32" s="65">
        <f>I32/H32</f>
        <v>0.18181818181818182</v>
      </c>
      <c r="K32" s="79">
        <v>452650</v>
      </c>
      <c r="L32" s="79">
        <v>452650</v>
      </c>
      <c r="M32" s="113">
        <v>1</v>
      </c>
      <c r="N32" s="143">
        <v>9</v>
      </c>
      <c r="O32" s="149"/>
      <c r="P32" s="144"/>
      <c r="Q32" s="144"/>
      <c r="R32" s="144"/>
      <c r="S32" s="144"/>
      <c r="T32" s="144"/>
      <c r="U32" s="144"/>
      <c r="V32" s="150"/>
    </row>
    <row r="33" spans="1:22" ht="26.55" customHeight="1" x14ac:dyDescent="0.25">
      <c r="A33" s="39"/>
      <c r="B33" s="32" t="s">
        <v>83</v>
      </c>
      <c r="C33" s="44">
        <v>1140954</v>
      </c>
      <c r="D33" s="83" t="s">
        <v>53</v>
      </c>
      <c r="E33" s="140">
        <v>12</v>
      </c>
      <c r="F33" s="141">
        <v>0</v>
      </c>
      <c r="G33" s="53">
        <v>0</v>
      </c>
      <c r="H33" s="57">
        <v>45</v>
      </c>
      <c r="I33" s="151">
        <v>7</v>
      </c>
      <c r="J33" s="65">
        <f>I33/H33</f>
        <v>0.15555555555555556</v>
      </c>
      <c r="K33" s="79">
        <v>1171854</v>
      </c>
      <c r="L33" s="152">
        <f>366762+805092</f>
        <v>1171854</v>
      </c>
      <c r="M33" s="113">
        <v>1</v>
      </c>
      <c r="N33" s="143">
        <v>44</v>
      </c>
      <c r="O33" s="149"/>
      <c r="P33" s="144"/>
      <c r="Q33" s="144"/>
      <c r="R33" s="144"/>
      <c r="S33" s="144"/>
      <c r="T33" s="144"/>
      <c r="U33" s="144"/>
      <c r="V33" s="150"/>
    </row>
    <row r="34" spans="1:22" ht="26.55" customHeight="1" x14ac:dyDescent="0.25">
      <c r="A34" s="39"/>
      <c r="B34" s="32" t="s">
        <v>84</v>
      </c>
      <c r="C34" s="45"/>
      <c r="D34" s="83" t="s">
        <v>53</v>
      </c>
      <c r="E34" s="140">
        <v>29</v>
      </c>
      <c r="F34" s="141">
        <v>0</v>
      </c>
      <c r="G34" s="53">
        <v>0</v>
      </c>
      <c r="H34" s="153"/>
      <c r="I34" s="154"/>
      <c r="J34" s="155"/>
      <c r="K34" s="156"/>
      <c r="L34" s="156"/>
      <c r="M34" s="157"/>
      <c r="N34" s="158"/>
      <c r="O34" s="149"/>
      <c r="P34" s="144"/>
      <c r="Q34" s="144"/>
      <c r="R34" s="144"/>
      <c r="S34" s="144"/>
      <c r="T34" s="144"/>
      <c r="U34" s="144"/>
      <c r="V34" s="150"/>
    </row>
    <row r="35" spans="1:22" ht="39.450000000000003" customHeight="1" x14ac:dyDescent="0.25">
      <c r="A35" s="39"/>
      <c r="B35" s="32" t="s">
        <v>85</v>
      </c>
      <c r="C35" s="40">
        <v>753947</v>
      </c>
      <c r="D35" s="83" t="s">
        <v>53</v>
      </c>
      <c r="E35" s="140">
        <v>16</v>
      </c>
      <c r="F35" s="141">
        <v>0</v>
      </c>
      <c r="G35" s="53">
        <v>0</v>
      </c>
      <c r="H35" s="57">
        <v>20</v>
      </c>
      <c r="I35" s="142">
        <v>3</v>
      </c>
      <c r="J35" s="65">
        <f>I35/H35</f>
        <v>0.15</v>
      </c>
      <c r="K35" s="79">
        <v>816770</v>
      </c>
      <c r="L35" s="79">
        <v>816770</v>
      </c>
      <c r="M35" s="113">
        <v>1</v>
      </c>
      <c r="N35" s="143">
        <v>34</v>
      </c>
      <c r="O35" s="149"/>
      <c r="P35" s="144"/>
      <c r="Q35" s="144"/>
      <c r="R35" s="144"/>
      <c r="S35" s="144"/>
      <c r="T35" s="144"/>
      <c r="U35" s="144"/>
      <c r="V35" s="150"/>
    </row>
    <row r="36" spans="1:22" ht="26.55" customHeight="1" x14ac:dyDescent="0.25">
      <c r="A36" s="38"/>
      <c r="B36" s="32" t="s">
        <v>86</v>
      </c>
      <c r="C36" s="40">
        <v>597117</v>
      </c>
      <c r="D36" s="83">
        <v>168645</v>
      </c>
      <c r="E36" s="140">
        <v>33</v>
      </c>
      <c r="F36" s="141">
        <v>1</v>
      </c>
      <c r="G36" s="106">
        <v>3.0300000000000001E-2</v>
      </c>
      <c r="H36" s="57">
        <v>18</v>
      </c>
      <c r="I36" s="142">
        <v>3</v>
      </c>
      <c r="J36" s="65">
        <f>I36/H36</f>
        <v>0.16666666666666666</v>
      </c>
      <c r="K36" s="79">
        <v>550842.75</v>
      </c>
      <c r="L36" s="79">
        <v>503794.5</v>
      </c>
      <c r="M36" s="113">
        <v>0.8</v>
      </c>
      <c r="N36" s="143">
        <v>17</v>
      </c>
      <c r="O36" s="149"/>
      <c r="P36" s="144"/>
      <c r="Q36" s="144"/>
      <c r="R36" s="144"/>
      <c r="S36" s="144"/>
      <c r="T36" s="144"/>
      <c r="U36" s="144"/>
      <c r="V36" s="150"/>
    </row>
    <row r="37" spans="1:22" ht="18" customHeight="1" x14ac:dyDescent="0.25">
      <c r="A37" s="125" t="s">
        <v>87</v>
      </c>
      <c r="B37" s="126"/>
      <c r="C37" s="159">
        <v>3422842</v>
      </c>
      <c r="D37" s="160">
        <f>SUM(D31:D36)</f>
        <v>240645</v>
      </c>
      <c r="E37" s="161">
        <v>117</v>
      </c>
      <c r="F37" s="162">
        <v>3</v>
      </c>
      <c r="G37" s="163">
        <v>2.5600000000000001E-2</v>
      </c>
      <c r="H37" s="131">
        <v>108</v>
      </c>
      <c r="I37" s="164">
        <v>17</v>
      </c>
      <c r="J37" s="132"/>
      <c r="K37" s="134">
        <f>SUM(K31:K36)</f>
        <v>3412500.75</v>
      </c>
      <c r="L37" s="134">
        <f>SUM(L31:L36)</f>
        <v>3365452.5</v>
      </c>
      <c r="M37" s="135">
        <f>L37/K37</f>
        <v>0.9862129700630835</v>
      </c>
      <c r="N37" s="165">
        <v>114</v>
      </c>
      <c r="O37" s="149"/>
      <c r="P37" s="144"/>
      <c r="Q37" s="144"/>
      <c r="R37" s="144"/>
      <c r="S37" s="144"/>
      <c r="T37" s="144"/>
      <c r="U37" s="144"/>
      <c r="V37" s="150"/>
    </row>
    <row r="38" spans="1:22" ht="49.5" customHeight="1" x14ac:dyDescent="0.25">
      <c r="A38" s="36" t="s">
        <v>88</v>
      </c>
      <c r="B38" s="32" t="s">
        <v>89</v>
      </c>
      <c r="C38" s="166">
        <v>122772</v>
      </c>
      <c r="D38" s="167">
        <v>16934</v>
      </c>
      <c r="E38" s="140">
        <v>10</v>
      </c>
      <c r="F38" s="141">
        <v>2</v>
      </c>
      <c r="G38" s="53">
        <v>0.2</v>
      </c>
      <c r="H38" s="57">
        <v>9</v>
      </c>
      <c r="I38" s="142">
        <v>5</v>
      </c>
      <c r="J38" s="168">
        <f>I38/H38</f>
        <v>0.55555555555555558</v>
      </c>
      <c r="K38" s="169">
        <v>109170</v>
      </c>
      <c r="L38" s="79">
        <v>108170</v>
      </c>
      <c r="M38" s="170">
        <f>L38/K38</f>
        <v>0.99083997435192817</v>
      </c>
      <c r="N38" s="143">
        <v>5</v>
      </c>
      <c r="O38" s="149"/>
      <c r="P38" s="144"/>
      <c r="Q38" s="144"/>
      <c r="R38" s="144"/>
      <c r="S38" s="144"/>
      <c r="T38" s="144"/>
      <c r="U38" s="144"/>
      <c r="V38" s="150"/>
    </row>
    <row r="39" spans="1:22" ht="18" customHeight="1" x14ac:dyDescent="0.25">
      <c r="A39" s="125" t="s">
        <v>90</v>
      </c>
      <c r="B39" s="126"/>
      <c r="C39" s="159">
        <f>C38</f>
        <v>122772</v>
      </c>
      <c r="D39" s="160">
        <v>16934</v>
      </c>
      <c r="E39" s="161">
        <v>10</v>
      </c>
      <c r="F39" s="162">
        <v>2</v>
      </c>
      <c r="G39" s="171">
        <v>0.2</v>
      </c>
      <c r="H39" s="131">
        <v>9</v>
      </c>
      <c r="I39" s="164">
        <v>5</v>
      </c>
      <c r="J39" s="172">
        <f>I39/H39</f>
        <v>0.55555555555555558</v>
      </c>
      <c r="K39" s="134">
        <v>109170</v>
      </c>
      <c r="L39" s="134">
        <v>108170</v>
      </c>
      <c r="M39" s="173">
        <v>0.99083997435192817</v>
      </c>
      <c r="N39" s="165">
        <v>5</v>
      </c>
      <c r="O39" s="149"/>
      <c r="P39" s="144"/>
      <c r="Q39" s="144"/>
      <c r="R39" s="144"/>
      <c r="S39" s="144"/>
      <c r="T39" s="144"/>
      <c r="U39" s="144"/>
      <c r="V39" s="150"/>
    </row>
    <row r="40" spans="1:22" ht="41.55" customHeight="1" thickBot="1" x14ac:dyDescent="0.3">
      <c r="A40" s="174" t="s">
        <v>91</v>
      </c>
      <c r="B40" s="175"/>
      <c r="C40" s="176">
        <f>SUM(C39,C37,C30)</f>
        <v>14545448</v>
      </c>
      <c r="D40" s="177">
        <v>8471972</v>
      </c>
      <c r="E40" s="178" t="s">
        <v>92</v>
      </c>
      <c r="F40" s="179">
        <v>140</v>
      </c>
      <c r="G40" s="180">
        <v>0.22120000000000001</v>
      </c>
      <c r="H40" s="181">
        <v>652</v>
      </c>
      <c r="I40" s="182">
        <v>251</v>
      </c>
      <c r="J40" s="183">
        <v>0.38490000000000002</v>
      </c>
      <c r="K40" s="184">
        <v>13318898</v>
      </c>
      <c r="L40" s="184">
        <v>13110664.5</v>
      </c>
      <c r="M40" s="185">
        <v>0.98429999999999995</v>
      </c>
      <c r="N40" s="182">
        <v>965</v>
      </c>
      <c r="O40" s="146"/>
      <c r="P40" s="148"/>
      <c r="Q40" s="148"/>
      <c r="R40" s="148"/>
      <c r="S40" s="148"/>
      <c r="T40" s="148"/>
      <c r="U40" s="148"/>
      <c r="V40" s="147"/>
    </row>
    <row r="41" spans="1:22" ht="13.2" customHeight="1" x14ac:dyDescent="0.25">
      <c r="A41" s="2"/>
      <c r="B41" s="2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</row>
    <row r="42" spans="1:22" ht="13.2" customHeight="1" x14ac:dyDescent="0.25">
      <c r="A42" s="187"/>
      <c r="B42" s="188" t="s">
        <v>93</v>
      </c>
    </row>
    <row r="43" spans="1:22" ht="13.2" customHeight="1" x14ac:dyDescent="0.25">
      <c r="A43" s="2"/>
      <c r="B43" s="2"/>
      <c r="C43" s="186"/>
      <c r="D43" s="186"/>
      <c r="E43" s="186"/>
      <c r="F43" s="186"/>
    </row>
    <row r="45" spans="1:22" ht="13.2" customHeight="1" x14ac:dyDescent="0.25">
      <c r="K45" s="189"/>
    </row>
    <row r="49" spans="12:12" ht="13.2" customHeight="1" x14ac:dyDescent="0.25">
      <c r="L49" s="189"/>
    </row>
  </sheetData>
  <mergeCells count="88">
    <mergeCell ref="N23:N28"/>
    <mergeCell ref="A30:B30"/>
    <mergeCell ref="A31:A36"/>
    <mergeCell ref="O31:V40"/>
    <mergeCell ref="C33:C34"/>
    <mergeCell ref="A37:B37"/>
    <mergeCell ref="A39:B39"/>
    <mergeCell ref="A40:B40"/>
    <mergeCell ref="H23:H28"/>
    <mergeCell ref="I23:I28"/>
    <mergeCell ref="J23:J28"/>
    <mergeCell ref="K23:K28"/>
    <mergeCell ref="L23:L28"/>
    <mergeCell ref="M23:M28"/>
    <mergeCell ref="L20:L21"/>
    <mergeCell ref="M20:M21"/>
    <mergeCell ref="N20:N21"/>
    <mergeCell ref="A23:A29"/>
    <mergeCell ref="B23:B28"/>
    <mergeCell ref="C23:C28"/>
    <mergeCell ref="D23:D28"/>
    <mergeCell ref="E23:E28"/>
    <mergeCell ref="F23:F28"/>
    <mergeCell ref="G23:G28"/>
    <mergeCell ref="F20:F21"/>
    <mergeCell ref="G20:G21"/>
    <mergeCell ref="H20:H21"/>
    <mergeCell ref="I20:I21"/>
    <mergeCell ref="J20:J21"/>
    <mergeCell ref="K20:K21"/>
    <mergeCell ref="J17:J18"/>
    <mergeCell ref="K17:K18"/>
    <mergeCell ref="L17:L18"/>
    <mergeCell ref="M17:M18"/>
    <mergeCell ref="N17:N18"/>
    <mergeCell ref="A20:A22"/>
    <mergeCell ref="B20:B21"/>
    <mergeCell ref="C20:C21"/>
    <mergeCell ref="D20:D21"/>
    <mergeCell ref="E20:E21"/>
    <mergeCell ref="N12:N15"/>
    <mergeCell ref="A17:A19"/>
    <mergeCell ref="B17:B18"/>
    <mergeCell ref="C17:C18"/>
    <mergeCell ref="D17:D18"/>
    <mergeCell ref="E17:E18"/>
    <mergeCell ref="F17:F18"/>
    <mergeCell ref="G17:G18"/>
    <mergeCell ref="H17:H18"/>
    <mergeCell ref="I17:I18"/>
    <mergeCell ref="H12:H15"/>
    <mergeCell ref="I12:I15"/>
    <mergeCell ref="J12:J15"/>
    <mergeCell ref="K12:K15"/>
    <mergeCell ref="L12:L15"/>
    <mergeCell ref="M12:M15"/>
    <mergeCell ref="M6:M9"/>
    <mergeCell ref="N6:N9"/>
    <mergeCell ref="H10:V10"/>
    <mergeCell ref="A12:A16"/>
    <mergeCell ref="B12:B15"/>
    <mergeCell ref="C12:C15"/>
    <mergeCell ref="D12:D15"/>
    <mergeCell ref="E12:E15"/>
    <mergeCell ref="F12:F15"/>
    <mergeCell ref="G12:G15"/>
    <mergeCell ref="G6:G9"/>
    <mergeCell ref="H6:H9"/>
    <mergeCell ref="I6:I9"/>
    <mergeCell ref="J6:J9"/>
    <mergeCell ref="K6:K9"/>
    <mergeCell ref="L6:L9"/>
    <mergeCell ref="A6:A11"/>
    <mergeCell ref="B6:B9"/>
    <mergeCell ref="C6:C9"/>
    <mergeCell ref="D6:D9"/>
    <mergeCell ref="E6:E9"/>
    <mergeCell ref="F6:F9"/>
    <mergeCell ref="B1:V1"/>
    <mergeCell ref="C2:G2"/>
    <mergeCell ref="H2:V2"/>
    <mergeCell ref="A3:A4"/>
    <mergeCell ref="B3:B4"/>
    <mergeCell ref="C3:E3"/>
    <mergeCell ref="H3:L3"/>
    <mergeCell ref="N3:N4"/>
    <mergeCell ref="O3:R3"/>
    <mergeCell ref="S3:V3"/>
  </mergeCells>
  <printOptions horizontalCentered="1" verticalCentered="1"/>
  <pageMargins left="0.23622047244094491" right="0.23622047244094491" top="0.23622047244094491" bottom="0.23622047244094491" header="0" footer="0"/>
  <pageSetup paperSize="9" scale="52" orientation="landscape"/>
  <rowBreaks count="1" manualBreakCount="1">
    <brk id="46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REC_GRANTED_E+_2014_2015</vt:lpstr>
      <vt:lpstr>'REC_GRANTED_E+_2014_2015'!Print_Area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Lukic</dc:creator>
  <cp:lastModifiedBy>Natalija Lukić</cp:lastModifiedBy>
  <cp:lastPrinted>2015-05-18T10:58:26Z</cp:lastPrinted>
  <dcterms:created xsi:type="dcterms:W3CDTF">2015-05-14T07:27:05Z</dcterms:created>
  <dcterms:modified xsi:type="dcterms:W3CDTF">2015-07-09T12:47:36Z</dcterms:modified>
</cp:coreProperties>
</file>